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1"/>
  </bookViews>
  <sheets>
    <sheet name="ObrazacUspjeh_Izostanci" sheetId="1" r:id="rId1"/>
    <sheet name="Tabele_štampa" sheetId="2" r:id="rId2"/>
    <sheet name="Sheet1" sheetId="3" state="hidden" r:id="rId3"/>
  </sheets>
  <externalReferences>
    <externalReference r:id="rId6"/>
  </externalReferences>
  <definedNames>
    <definedName name="GIMNAZIJE">'[1]Uspjeh SS na kraju 2013 14'!$A$4:$Y$36,'[1]Uspjeh SS na kraju 2013 14'!$A$39:$Y$76,'[1]Uspjeh SS na kraju 2013 14'!$A$81:$Y$97,'[1]Uspjeh SS na kraju 2013 14'!$A$99:$Y$99,'[1]Uspjeh SS na kraju 2013 14'!$B$103:$Y$110,'[1]Uspjeh SS na kraju 2013 14'!$B$112:$Y$112</definedName>
    <definedName name="IzostanciProsjek_rang">" "</definedName>
    <definedName name="MatureGimnazije">" "</definedName>
    <definedName name="MatureOSTALE">" "</definedName>
    <definedName name="MatureSTRUCNE">" "</definedName>
    <definedName name="MatureTEHNIČKE">" "</definedName>
    <definedName name="Neopravdani_rang">" "</definedName>
    <definedName name="NeopravdaniŠProsjek_rang">" "</definedName>
    <definedName name="_xlnm.Print_Area" localSheetId="0">'ObrazacUspjeh_Izostanci'!$A$1:$Y$109</definedName>
    <definedName name="_xlnm.Print_Area" localSheetId="1">'Tabele_štampa'!$A$1:$Y$212</definedName>
    <definedName name="UkupnoIzostanaka_rang">" "</definedName>
  </definedNames>
  <calcPr fullCalcOnLoad="1"/>
</workbook>
</file>

<file path=xl/comments1.xml><?xml version="1.0" encoding="utf-8"?>
<comments xmlns="http://schemas.openxmlformats.org/spreadsheetml/2006/main">
  <authors>
    <author>Josip</author>
  </authors>
  <commentList>
    <comment ref="I99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0"/>
          </rPr>
          <t xml:space="preserve">tip škole
</t>
        </r>
      </text>
    </comment>
    <comment ref="K52" authorId="0">
      <text>
        <r>
          <rPr>
            <b/>
            <sz val="9"/>
            <rFont val="Tahoma"/>
            <family val="0"/>
          </rPr>
          <t>tip škole</t>
        </r>
        <r>
          <rPr>
            <sz val="9"/>
            <rFont val="Tahoma"/>
            <family val="0"/>
          </rPr>
          <t xml:space="preserve">
</t>
        </r>
      </text>
    </comment>
    <comment ref="K95" authorId="0">
      <text>
        <r>
          <rPr>
            <b/>
            <sz val="9"/>
            <rFont val="Tahoma"/>
            <family val="0"/>
          </rPr>
          <t>tip škole</t>
        </r>
      </text>
    </comment>
  </commentList>
</comments>
</file>

<file path=xl/sharedStrings.xml><?xml version="1.0" encoding="utf-8"?>
<sst xmlns="http://schemas.openxmlformats.org/spreadsheetml/2006/main" count="661" uniqueCount="121">
  <si>
    <t>I. polugodištu</t>
  </si>
  <si>
    <r>
      <t xml:space="preserve">             PREGLED USPJEHA U GIMNAZIJAMA NA</t>
    </r>
    <r>
      <rPr>
        <b/>
        <sz val="12"/>
        <rFont val="Arial"/>
        <family val="2"/>
      </rPr>
      <t xml:space="preserve"> </t>
    </r>
  </si>
  <si>
    <t>KRAJU</t>
  </si>
  <si>
    <t>ŠKOLSKE</t>
  </si>
  <si>
    <t>GODINE</t>
  </si>
  <si>
    <t>PODACI O ZAPOSLENICIMA ŠKOLE</t>
  </si>
  <si>
    <t>Redni broj</t>
  </si>
  <si>
    <t>ŠKOLA I MJESTO</t>
  </si>
  <si>
    <t>Razred</t>
  </si>
  <si>
    <t>Broj odjeljenja</t>
  </si>
  <si>
    <t>Broj učenika</t>
  </si>
  <si>
    <t>Pregled uspjeha u junu</t>
  </si>
  <si>
    <t>Pregled uspjeha poslije popravnih ispita</t>
  </si>
  <si>
    <t>Neocjenjeni</t>
  </si>
  <si>
    <t>Srednja ocjena</t>
  </si>
  <si>
    <t>Radno mjesto</t>
  </si>
  <si>
    <t>zaposleni stručni</t>
  </si>
  <si>
    <t>zaposleni nestručni</t>
  </si>
  <si>
    <t>vanjski stručni</t>
  </si>
  <si>
    <t>vanjski nestručni</t>
  </si>
  <si>
    <t>Prolazi</t>
  </si>
  <si>
    <t xml:space="preserve">Pada </t>
  </si>
  <si>
    <t>Pada</t>
  </si>
  <si>
    <t>direktor</t>
  </si>
  <si>
    <t>M</t>
  </si>
  <si>
    <t>Ž</t>
  </si>
  <si>
    <t>Sv.</t>
  </si>
  <si>
    <t>uč.</t>
  </si>
  <si>
    <t>%</t>
  </si>
  <si>
    <t>1sl.</t>
  </si>
  <si>
    <t>2sl.</t>
  </si>
  <si>
    <t>3 i v.</t>
  </si>
  <si>
    <t>od.</t>
  </si>
  <si>
    <t>vr.</t>
  </si>
  <si>
    <t>dob.</t>
  </si>
  <si>
    <t>dov.</t>
  </si>
  <si>
    <t>Broj</t>
  </si>
  <si>
    <t>2017/18</t>
  </si>
  <si>
    <t>pomoćnik direktora</t>
  </si>
  <si>
    <t>I</t>
  </si>
  <si>
    <t>pedagog - psiholog</t>
  </si>
  <si>
    <t>II</t>
  </si>
  <si>
    <t>nastavnici stručne teorijske nastave</t>
  </si>
  <si>
    <t>III</t>
  </si>
  <si>
    <t>nastavnici praktične nastave</t>
  </si>
  <si>
    <t>IV</t>
  </si>
  <si>
    <t>bibliotekari</t>
  </si>
  <si>
    <t xml:space="preserve">UKUPNO </t>
  </si>
  <si>
    <t>ostali saradnici</t>
  </si>
  <si>
    <t>UKUPNO</t>
  </si>
  <si>
    <r>
      <t xml:space="preserve">             PREGLED USPJEHA U TEHNIČKIM I SRODNIM ŠKOLAMA NA</t>
    </r>
    <r>
      <rPr>
        <b/>
        <sz val="12"/>
        <rFont val="Arial"/>
        <family val="2"/>
      </rPr>
      <t xml:space="preserve"> </t>
    </r>
  </si>
  <si>
    <r>
      <t xml:space="preserve">             PREGLED USPJEHA U STRUČNIM ŠKOLAMA NA</t>
    </r>
    <r>
      <rPr>
        <b/>
        <sz val="12"/>
        <rFont val="Arial"/>
        <family val="2"/>
      </rPr>
      <t xml:space="preserve"> </t>
    </r>
  </si>
  <si>
    <t>Maturski ispiti redovnih učenika na</t>
  </si>
  <si>
    <r>
      <t xml:space="preserve">             PREGLED IZOSTANAKA I VLADANJA U GIMNAZIJAMA NA</t>
    </r>
    <r>
      <rPr>
        <b/>
        <sz val="12"/>
        <rFont val="Arial"/>
        <family val="2"/>
      </rPr>
      <t xml:space="preserve"> </t>
    </r>
  </si>
  <si>
    <t>Tip
škole</t>
  </si>
  <si>
    <t>završilo
IV
razred</t>
  </si>
  <si>
    <t>pristupilo
ispitu</t>
  </si>
  <si>
    <t>nije
pristupilo
ispitu</t>
  </si>
  <si>
    <t>POLOŽILO</t>
  </si>
  <si>
    <t>Upućeno
na popravni</t>
  </si>
  <si>
    <t>Upućeno
da ponovi</t>
  </si>
  <si>
    <t>Odličnih</t>
  </si>
  <si>
    <t>Vrlo dobrih</t>
  </si>
  <si>
    <t>Dobrih</t>
  </si>
  <si>
    <t>Dovoljnih</t>
  </si>
  <si>
    <t>Svega</t>
  </si>
  <si>
    <t>GIMNAZIJE</t>
  </si>
  <si>
    <t>Oprav.</t>
  </si>
  <si>
    <t>Neopr.</t>
  </si>
  <si>
    <t>Primj.</t>
  </si>
  <si>
    <t>Vr.dob</t>
  </si>
  <si>
    <t>Dobro</t>
  </si>
  <si>
    <t>Zadov.</t>
  </si>
  <si>
    <t>Loše</t>
  </si>
  <si>
    <t>Ukor razrednika</t>
  </si>
  <si>
    <t>Ukor RV</t>
  </si>
  <si>
    <t>Ukor diektora</t>
  </si>
  <si>
    <t>Ukor NV</t>
  </si>
  <si>
    <t>Premještaj 
u drugo
odjeljenje</t>
  </si>
  <si>
    <t>Isključenje</t>
  </si>
  <si>
    <t>Učenici 
napustili 
školu</t>
  </si>
  <si>
    <t>starj.</t>
  </si>
  <si>
    <t>vijeća</t>
  </si>
  <si>
    <t>direkt.</t>
  </si>
  <si>
    <t>Nast.</t>
  </si>
  <si>
    <t>odjelj.</t>
  </si>
  <si>
    <t>iz šk.</t>
  </si>
  <si>
    <t>Gimnazija</t>
  </si>
  <si>
    <t xml:space="preserve">tehnička </t>
  </si>
  <si>
    <r>
      <t xml:space="preserve">             PREGLED IZOSTANAKA I VLADANJA U TEHNIČKIM I SRODNIM ŠKOLAMA NA</t>
    </r>
    <r>
      <rPr>
        <b/>
        <sz val="12"/>
        <rFont val="Arial"/>
        <family val="2"/>
      </rPr>
      <t xml:space="preserve"> </t>
    </r>
  </si>
  <si>
    <t>TEHNIČKE I SRODNE ŠKOLE</t>
  </si>
  <si>
    <t>završilo
III 
razred</t>
  </si>
  <si>
    <t>stručna</t>
  </si>
  <si>
    <r>
      <t xml:space="preserve">             PREGLED IZOSTANAKA I VLADANJA STRUČNIM ŠKOLAMA NA</t>
    </r>
    <r>
      <rPr>
        <b/>
        <sz val="12"/>
        <rFont val="Arial"/>
        <family val="2"/>
      </rPr>
      <t xml:space="preserve"> </t>
    </r>
  </si>
  <si>
    <t>STRUČNE ŠKOLE</t>
  </si>
  <si>
    <t>ü</t>
  </si>
  <si>
    <t>I z o s t a n c i</t>
  </si>
  <si>
    <t>Ocjene  iz  vladanja</t>
  </si>
  <si>
    <t>Izrečene odgojno-disciplinske mjere</t>
  </si>
  <si>
    <t>Ukupno</t>
  </si>
  <si>
    <t>TABELARNI  PREGLED</t>
  </si>
  <si>
    <t xml:space="preserve">USPJEHA UČENIKA SREDNJIH ŠKOLA </t>
  </si>
  <si>
    <t>Tip škole</t>
  </si>
  <si>
    <r>
      <t xml:space="preserve">  NA</t>
    </r>
    <r>
      <rPr>
        <b/>
        <sz val="12"/>
        <rFont val="Arial"/>
        <family val="2"/>
      </rPr>
      <t xml:space="preserve"> </t>
    </r>
  </si>
  <si>
    <t>GIMNAZIJA</t>
  </si>
  <si>
    <t>TEHNIČKA</t>
  </si>
  <si>
    <t>STRUČNA</t>
  </si>
  <si>
    <t>UMJETNIČKA</t>
  </si>
  <si>
    <t>SPECIJALNA</t>
  </si>
  <si>
    <t>BROJA IZOSTANAKA I VLADANJA UČENIKA</t>
  </si>
  <si>
    <t>(Naziv škole i mjesto)</t>
  </si>
  <si>
    <t>Broj:</t>
  </si>
  <si>
    <t>Datum:</t>
  </si>
  <si>
    <t>Direktor:</t>
  </si>
  <si>
    <t>VJERSKA</t>
  </si>
  <si>
    <t>ime i prezime</t>
  </si>
  <si>
    <t>ZBIRNA</t>
  </si>
  <si>
    <t>Maturski i završni ispiti redovnih učenika</t>
  </si>
  <si>
    <t>završilo
IV ili III
razred</t>
  </si>
  <si>
    <t xml:space="preserve">Tabela se popunjava samo uz zbirne podatke na kraju školske godine </t>
  </si>
  <si>
    <t>Mješovite škole popunjavaju tabelarni pregled za svaki tip škole: gimnaziju, tehničku i srodnu školu, stručnu školu i zbirni pregled za cijelu školu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</si>
</sst>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10"/>
      <name val="Wingdings"/>
      <family val="0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63"/>
      <name val="Calibri"/>
      <family val="0"/>
    </font>
    <font>
      <b/>
      <i/>
      <sz val="11"/>
      <color indexed="63"/>
      <name val="Calibri"/>
      <family val="0"/>
    </font>
    <font>
      <sz val="14"/>
      <color indexed="63"/>
      <name val="Calibri"/>
      <family val="0"/>
    </font>
    <font>
      <b/>
      <sz val="9"/>
      <color indexed="63"/>
      <name val="Calibri"/>
      <family val="0"/>
    </font>
    <font>
      <sz val="12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FF0000"/>
      <name val="Wingdings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0070C0"/>
      </left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70C0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rgb="FF0070C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6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172" fontId="0" fillId="0" borderId="14" xfId="0" applyNumberFormat="1" applyBorder="1" applyAlignment="1" applyProtection="1">
      <alignment/>
      <protection hidden="1" locked="0"/>
    </xf>
    <xf numFmtId="172" fontId="0" fillId="0" borderId="15" xfId="0" applyNumberFormat="1" applyBorder="1" applyAlignment="1" applyProtection="1">
      <alignment/>
      <protection hidden="1" locked="0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9" xfId="0" applyFont="1" applyBorder="1" applyAlignment="1" applyProtection="1">
      <alignment horizontal="center" vertical="center"/>
      <protection hidden="1" locked="0"/>
    </xf>
    <xf numFmtId="1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8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2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/>
      <protection hidden="1"/>
    </xf>
    <xf numFmtId="172" fontId="0" fillId="0" borderId="50" xfId="0" applyNumberFormat="1" applyBorder="1" applyAlignment="1" applyProtection="1">
      <alignment/>
      <protection hidden="1"/>
    </xf>
    <xf numFmtId="172" fontId="0" fillId="0" borderId="5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15" borderId="16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/>
      <protection hidden="1"/>
    </xf>
    <xf numFmtId="0" fontId="7" fillId="15" borderId="18" xfId="0" applyFont="1" applyFill="1" applyBorder="1" applyAlignment="1" applyProtection="1">
      <alignment horizontal="center" vertical="center"/>
      <protection hidden="1"/>
    </xf>
    <xf numFmtId="0" fontId="7" fillId="15" borderId="19" xfId="0" applyFont="1" applyFill="1" applyBorder="1" applyAlignment="1" applyProtection="1">
      <alignment horizontal="center" vertical="center"/>
      <protection hidden="1"/>
    </xf>
    <xf numFmtId="0" fontId="7" fillId="15" borderId="16" xfId="0" applyFont="1" applyFill="1" applyBorder="1" applyAlignment="1" applyProtection="1">
      <alignment horizontal="center"/>
      <protection hidden="1"/>
    </xf>
    <xf numFmtId="0" fontId="7" fillId="15" borderId="18" xfId="0" applyFont="1" applyFill="1" applyBorder="1" applyAlignment="1" applyProtection="1">
      <alignment horizontal="center"/>
      <protection hidden="1"/>
    </xf>
    <xf numFmtId="0" fontId="7" fillId="15" borderId="2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53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2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34" borderId="31" xfId="0" applyNumberFormat="1" applyFont="1" applyFill="1" applyBorder="1" applyAlignment="1" applyProtection="1">
      <alignment horizontal="center" vertical="center"/>
      <protection hidden="1"/>
    </xf>
    <xf numFmtId="2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 locked="0"/>
    </xf>
    <xf numFmtId="2" fontId="5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2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46" xfId="0" applyFont="1" applyFill="1" applyBorder="1" applyAlignment="1" applyProtection="1">
      <alignment horizontal="center" vertical="center"/>
      <protection hidden="1"/>
    </xf>
    <xf numFmtId="2" fontId="7" fillId="34" borderId="44" xfId="0" applyNumberFormat="1" applyFont="1" applyFill="1" applyBorder="1" applyAlignment="1" applyProtection="1">
      <alignment horizontal="center" vertical="center"/>
      <protection hidden="1"/>
    </xf>
    <xf numFmtId="1" fontId="7" fillId="34" borderId="42" xfId="0" applyNumberFormat="1" applyFont="1" applyFill="1" applyBorder="1" applyAlignment="1" applyProtection="1">
      <alignment horizontal="center" vertical="center"/>
      <protection hidden="1"/>
    </xf>
    <xf numFmtId="1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right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" fontId="5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2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5" fillId="33" borderId="6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 horizontal="center" vertical="center"/>
      <protection hidden="1"/>
    </xf>
    <xf numFmtId="2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44" xfId="0" applyNumberFormat="1" applyFont="1" applyFill="1" applyBorder="1" applyAlignment="1" applyProtection="1">
      <alignment horizontal="center" vertical="center"/>
      <protection hidden="1"/>
    </xf>
    <xf numFmtId="1" fontId="5" fillId="33" borderId="47" xfId="0" applyNumberFormat="1" applyFont="1" applyFill="1" applyBorder="1" applyAlignment="1" applyProtection="1">
      <alignment horizontal="center" vertical="center"/>
      <protection hidden="1"/>
    </xf>
    <xf numFmtId="1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/>
    </xf>
    <xf numFmtId="0" fontId="80" fillId="0" borderId="24" xfId="0" applyFont="1" applyBorder="1" applyAlignment="1" applyProtection="1">
      <alignment horizontal="center" vertical="center"/>
      <protection hidden="1" locked="0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66" fillId="29" borderId="58" xfId="48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61" fillId="26" borderId="12" xfId="39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34" borderId="32" xfId="0" applyFill="1" applyBorder="1" applyAlignment="1" applyProtection="1">
      <alignment horizontal="center" vertical="center"/>
      <protection hidden="1"/>
    </xf>
    <xf numFmtId="0" fontId="80" fillId="0" borderId="30" xfId="0" applyFont="1" applyBorder="1" applyAlignment="1" applyProtection="1">
      <alignment horizontal="center" vertical="center"/>
      <protection hidden="1" locked="0"/>
    </xf>
    <xf numFmtId="0" fontId="6" fillId="34" borderId="62" xfId="0" applyFont="1" applyFill="1" applyBorder="1" applyAlignment="1" applyProtection="1">
      <alignment horizontal="center" vertical="center"/>
      <protection hidden="1"/>
    </xf>
    <xf numFmtId="0" fontId="66" fillId="29" borderId="29" xfId="48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61" fillId="26" borderId="14" xfId="39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34" borderId="35" xfId="0" applyFill="1" applyBorder="1" applyAlignment="1" applyProtection="1">
      <alignment horizontal="center" vertical="center"/>
      <protection hidden="1"/>
    </xf>
    <xf numFmtId="0" fontId="80" fillId="0" borderId="38" xfId="0" applyFont="1" applyBorder="1" applyAlignment="1" applyProtection="1">
      <alignment horizontal="center" vertical="center"/>
      <protection hidden="1" locked="0"/>
    </xf>
    <xf numFmtId="0" fontId="6" fillId="34" borderId="63" xfId="0" applyFont="1" applyFill="1" applyBorder="1" applyAlignment="1" applyProtection="1">
      <alignment horizontal="center" vertical="center"/>
      <protection hidden="1"/>
    </xf>
    <xf numFmtId="0" fontId="66" fillId="29" borderId="39" xfId="48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61" fillId="26" borderId="25" xfId="39" applyBorder="1" applyAlignment="1" applyProtection="1">
      <alignment horizontal="center" vertical="center"/>
      <protection hidden="1" locked="0"/>
    </xf>
    <xf numFmtId="0" fontId="5" fillId="36" borderId="40" xfId="0" applyFont="1" applyFill="1" applyBorder="1" applyAlignment="1" applyProtection="1">
      <alignment horizontal="center"/>
      <protection hidden="1"/>
    </xf>
    <xf numFmtId="0" fontId="9" fillId="36" borderId="40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2" fillId="15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 locked="0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5" fillId="10" borderId="42" xfId="0" applyFont="1" applyFill="1" applyBorder="1" applyAlignment="1" applyProtection="1">
      <alignment horizontal="center"/>
      <protection hidden="1"/>
    </xf>
    <xf numFmtId="0" fontId="9" fillId="10" borderId="44" xfId="0" applyFont="1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11" borderId="42" xfId="0" applyFont="1" applyFill="1" applyBorder="1" applyAlignment="1" applyProtection="1">
      <alignment horizontal="center"/>
      <protection hidden="1"/>
    </xf>
    <xf numFmtId="0" fontId="9" fillId="11" borderId="4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17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/>
      <protection hidden="1"/>
    </xf>
    <xf numFmtId="0" fontId="7" fillId="15" borderId="20" xfId="0" applyFont="1" applyFill="1" applyBorder="1" applyAlignment="1" applyProtection="1">
      <alignment horizontal="center" vertical="center"/>
      <protection hidden="1"/>
    </xf>
    <xf numFmtId="0" fontId="10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0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83" fillId="0" borderId="65" xfId="0" applyFont="1" applyBorder="1" applyAlignment="1" applyProtection="1">
      <alignment horizontal="center" vertical="center" wrapText="1"/>
      <protection hidden="1"/>
    </xf>
    <xf numFmtId="0" fontId="83" fillId="0" borderId="66" xfId="0" applyFont="1" applyBorder="1" applyAlignment="1" applyProtection="1">
      <alignment horizontal="center" vertical="center" wrapText="1"/>
      <protection hidden="1"/>
    </xf>
    <xf numFmtId="2" fontId="85" fillId="0" borderId="66" xfId="0" applyNumberFormat="1" applyFont="1" applyBorder="1" applyAlignment="1" applyProtection="1">
      <alignment horizontal="center" vertical="center" wrapText="1"/>
      <protection hidden="1"/>
    </xf>
    <xf numFmtId="2" fontId="86" fillId="0" borderId="66" xfId="0" applyNumberFormat="1" applyFont="1" applyBorder="1" applyAlignment="1" applyProtection="1">
      <alignment horizontal="center" vertical="center" wrapText="1"/>
      <protection hidden="1"/>
    </xf>
    <xf numFmtId="2" fontId="83" fillId="0" borderId="66" xfId="0" applyNumberFormat="1" applyFont="1" applyBorder="1" applyAlignment="1" applyProtection="1">
      <alignment horizontal="center" vertical="center" wrapText="1"/>
      <protection hidden="1"/>
    </xf>
    <xf numFmtId="0" fontId="83" fillId="0" borderId="67" xfId="0" applyFont="1" applyBorder="1" applyAlignment="1" applyProtection="1">
      <alignment horizontal="center" vertical="center" wrapText="1"/>
      <protection hidden="1"/>
    </xf>
    <xf numFmtId="0" fontId="83" fillId="0" borderId="68" xfId="0" applyFont="1" applyBorder="1" applyAlignment="1" applyProtection="1">
      <alignment horizontal="center" vertical="center" wrapText="1"/>
      <protection hidden="1"/>
    </xf>
    <xf numFmtId="2" fontId="85" fillId="0" borderId="68" xfId="0" applyNumberFormat="1" applyFont="1" applyBorder="1" applyAlignment="1" applyProtection="1">
      <alignment horizontal="center" vertical="center" wrapText="1"/>
      <protection hidden="1"/>
    </xf>
    <xf numFmtId="2" fontId="86" fillId="0" borderId="68" xfId="0" applyNumberFormat="1" applyFont="1" applyBorder="1" applyAlignment="1" applyProtection="1">
      <alignment horizontal="center" vertical="center" wrapText="1"/>
      <protection hidden="1"/>
    </xf>
    <xf numFmtId="2" fontId="83" fillId="0" borderId="68" xfId="0" applyNumberFormat="1" applyFont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82" fillId="0" borderId="48" xfId="0" applyFont="1" applyBorder="1" applyAlignment="1" applyProtection="1">
      <alignment horizontal="center" vertical="center" wrapText="1"/>
      <protection hidden="1"/>
    </xf>
    <xf numFmtId="0" fontId="82" fillId="0" borderId="41" xfId="0" applyFont="1" applyBorder="1" applyAlignment="1" applyProtection="1">
      <alignment horizontal="center" vertical="center" wrapText="1"/>
      <protection hidden="1"/>
    </xf>
    <xf numFmtId="0" fontId="83" fillId="0" borderId="41" xfId="0" applyFont="1" applyBorder="1" applyAlignment="1" applyProtection="1">
      <alignment horizontal="center" vertical="center" wrapText="1"/>
      <protection hidden="1"/>
    </xf>
    <xf numFmtId="0" fontId="82" fillId="0" borderId="65" xfId="0" applyFont="1" applyBorder="1" applyAlignment="1" applyProtection="1">
      <alignment horizontal="center" vertical="center" wrapText="1"/>
      <protection hidden="1"/>
    </xf>
    <xf numFmtId="0" fontId="82" fillId="0" borderId="66" xfId="0" applyFont="1" applyBorder="1" applyAlignment="1" applyProtection="1">
      <alignment horizontal="center" vertical="center" wrapText="1"/>
      <protection hidden="1"/>
    </xf>
    <xf numFmtId="0" fontId="82" fillId="0" borderId="67" xfId="0" applyFont="1" applyBorder="1" applyAlignment="1" applyProtection="1">
      <alignment horizontal="center" vertical="center" wrapText="1"/>
      <protection hidden="1"/>
    </xf>
    <xf numFmtId="0" fontId="82" fillId="0" borderId="68" xfId="0" applyFont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2" xfId="0" applyFont="1" applyBorder="1" applyAlignment="1" applyProtection="1">
      <alignment horizontal="center" vertical="center"/>
      <protection hidden="1"/>
    </xf>
    <xf numFmtId="0" fontId="83" fillId="0" borderId="33" xfId="0" applyFont="1" applyBorder="1" applyAlignment="1" applyProtection="1">
      <alignment horizontal="center" vertical="center" wrapText="1"/>
      <protection hidden="1"/>
    </xf>
    <xf numFmtId="0" fontId="83" fillId="0" borderId="69" xfId="0" applyFont="1" applyBorder="1" applyAlignment="1" applyProtection="1">
      <alignment horizontal="center" vertical="center" wrapText="1"/>
      <protection hidden="1"/>
    </xf>
    <xf numFmtId="2" fontId="85" fillId="0" borderId="69" xfId="0" applyNumberFormat="1" applyFont="1" applyBorder="1" applyAlignment="1" applyProtection="1">
      <alignment horizontal="center" vertical="center" wrapText="1"/>
      <protection hidden="1"/>
    </xf>
    <xf numFmtId="2" fontId="86" fillId="0" borderId="69" xfId="0" applyNumberFormat="1" applyFont="1" applyBorder="1" applyAlignment="1" applyProtection="1">
      <alignment horizontal="center" vertical="center" wrapText="1"/>
      <protection hidden="1"/>
    </xf>
    <xf numFmtId="2" fontId="83" fillId="0" borderId="69" xfId="0" applyNumberFormat="1" applyFont="1" applyBorder="1" applyAlignment="1" applyProtection="1">
      <alignment horizontal="center" vertical="center" wrapText="1"/>
      <protection hidden="1"/>
    </xf>
    <xf numFmtId="0" fontId="82" fillId="0" borderId="33" xfId="0" applyFont="1" applyBorder="1" applyAlignment="1" applyProtection="1">
      <alignment horizontal="center" vertical="center" wrapText="1"/>
      <protection hidden="1"/>
    </xf>
    <xf numFmtId="0" fontId="82" fillId="0" borderId="69" xfId="0" applyFont="1" applyBorder="1" applyAlignment="1" applyProtection="1">
      <alignment horizontal="center" vertical="center" wrapText="1"/>
      <protection hidden="1"/>
    </xf>
    <xf numFmtId="0" fontId="89" fillId="34" borderId="65" xfId="0" applyFont="1" applyFill="1" applyBorder="1" applyAlignment="1" applyProtection="1">
      <alignment horizontal="center" vertical="center" wrapText="1"/>
      <protection hidden="1"/>
    </xf>
    <xf numFmtId="0" fontId="89" fillId="34" borderId="66" xfId="0" applyFont="1" applyFill="1" applyBorder="1" applyAlignment="1" applyProtection="1">
      <alignment horizontal="center" vertical="center" wrapText="1"/>
      <protection hidden="1"/>
    </xf>
    <xf numFmtId="0" fontId="89" fillId="34" borderId="70" xfId="0" applyFont="1" applyFill="1" applyBorder="1" applyAlignment="1" applyProtection="1">
      <alignment horizontal="center" vertical="center" wrapText="1"/>
      <protection hidden="1"/>
    </xf>
    <xf numFmtId="0" fontId="82" fillId="34" borderId="71" xfId="0" applyFont="1" applyFill="1" applyBorder="1" applyAlignment="1" applyProtection="1">
      <alignment horizontal="center" vertical="center" wrapText="1"/>
      <protection hidden="1"/>
    </xf>
    <xf numFmtId="2" fontId="90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91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89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89" fillId="34" borderId="72" xfId="0" applyFont="1" applyFill="1" applyBorder="1" applyAlignment="1" applyProtection="1">
      <alignment horizontal="center" vertical="center" wrapText="1"/>
      <protection hidden="1"/>
    </xf>
    <xf numFmtId="0" fontId="89" fillId="34" borderId="73" xfId="0" applyFont="1" applyFill="1" applyBorder="1" applyAlignment="1" applyProtection="1">
      <alignment horizontal="center" vertical="center" wrapText="1"/>
      <protection hidden="1"/>
    </xf>
    <xf numFmtId="0" fontId="89" fillId="34" borderId="74" xfId="0" applyFont="1" applyFill="1" applyBorder="1" applyAlignment="1" applyProtection="1">
      <alignment horizontal="center" vertical="center" wrapText="1"/>
      <protection hidden="1"/>
    </xf>
    <xf numFmtId="2" fontId="90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91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89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 locked="0"/>
    </xf>
    <xf numFmtId="0" fontId="12" fillId="0" borderId="14" xfId="0" applyFont="1" applyBorder="1" applyAlignment="1" applyProtection="1">
      <alignment horizontal="center" vertical="center"/>
      <protection hidden="1"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92" fillId="37" borderId="71" xfId="0" applyFont="1" applyFill="1" applyBorder="1" applyAlignment="1" applyProtection="1">
      <alignment horizontal="center" vertical="center" wrapText="1"/>
      <protection hidden="1"/>
    </xf>
    <xf numFmtId="0" fontId="92" fillId="37" borderId="75" xfId="0" applyFont="1" applyFill="1" applyBorder="1" applyAlignment="1" applyProtection="1">
      <alignment horizontal="center" vertical="center" wrapText="1"/>
      <protection hidden="1"/>
    </xf>
    <xf numFmtId="0" fontId="93" fillId="37" borderId="7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6" fillId="38" borderId="78" xfId="0" applyFont="1" applyFill="1" applyBorder="1" applyAlignment="1" applyProtection="1">
      <alignment horizontal="center"/>
      <protection hidden="1"/>
    </xf>
    <xf numFmtId="0" fontId="6" fillId="38" borderId="79" xfId="0" applyFont="1" applyFill="1" applyBorder="1" applyAlignment="1" applyProtection="1">
      <alignment horizontal="center"/>
      <protection hidden="1"/>
    </xf>
    <xf numFmtId="0" fontId="6" fillId="38" borderId="8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39" borderId="64" xfId="0" applyFont="1" applyFill="1" applyBorder="1" applyAlignment="1" applyProtection="1">
      <alignment horizontal="center" vertical="center"/>
      <protection hidden="1"/>
    </xf>
    <xf numFmtId="0" fontId="5" fillId="39" borderId="33" xfId="0" applyFont="1" applyFill="1" applyBorder="1" applyAlignment="1" applyProtection="1">
      <alignment horizontal="center" vertical="center"/>
      <protection hidden="1"/>
    </xf>
    <xf numFmtId="0" fontId="5" fillId="39" borderId="65" xfId="0" applyFont="1" applyFill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 wrapText="1"/>
      <protection hidden="1" locked="0"/>
    </xf>
    <xf numFmtId="0" fontId="5" fillId="0" borderId="82" xfId="0" applyFont="1" applyBorder="1" applyAlignment="1" applyProtection="1">
      <alignment horizontal="center" vertical="center" wrapText="1"/>
      <protection hidden="1" locked="0"/>
    </xf>
    <xf numFmtId="0" fontId="5" fillId="0" borderId="83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7" fillId="8" borderId="84" xfId="0" applyFont="1" applyFill="1" applyBorder="1" applyAlignment="1" applyProtection="1">
      <alignment horizontal="center"/>
      <protection hidden="1"/>
    </xf>
    <xf numFmtId="0" fontId="7" fillId="8" borderId="85" xfId="0" applyFont="1" applyFill="1" applyBorder="1" applyAlignment="1" applyProtection="1">
      <alignment horizontal="center"/>
      <protection hidden="1"/>
    </xf>
    <xf numFmtId="0" fontId="7" fillId="8" borderId="86" xfId="0" applyFont="1" applyFill="1" applyBorder="1" applyAlignment="1" applyProtection="1">
      <alignment horizontal="center"/>
      <protection hidden="1"/>
    </xf>
    <xf numFmtId="0" fontId="7" fillId="8" borderId="81" xfId="0" applyFont="1" applyFill="1" applyBorder="1" applyAlignment="1" applyProtection="1">
      <alignment horizontal="center" vertical="center"/>
      <protection hidden="1"/>
    </xf>
    <xf numFmtId="0" fontId="7" fillId="8" borderId="87" xfId="0" applyFont="1" applyFill="1" applyBorder="1" applyAlignment="1" applyProtection="1">
      <alignment horizontal="center" vertical="center"/>
      <protection hidden="1"/>
    </xf>
    <xf numFmtId="0" fontId="7" fillId="8" borderId="88" xfId="0" applyFont="1" applyFill="1" applyBorder="1" applyAlignment="1" applyProtection="1">
      <alignment horizontal="center" vertical="center"/>
      <protection hidden="1"/>
    </xf>
    <xf numFmtId="0" fontId="7" fillId="8" borderId="61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center" vertical="center" wrapText="1"/>
      <protection hidden="1"/>
    </xf>
    <xf numFmtId="0" fontId="7" fillId="8" borderId="33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88" xfId="0" applyFont="1" applyFill="1" applyBorder="1" applyAlignment="1" applyProtection="1">
      <alignment horizontal="center"/>
      <protection hidden="1"/>
    </xf>
    <xf numFmtId="0" fontId="7" fillId="8" borderId="58" xfId="0" applyFont="1" applyFill="1" applyBorder="1" applyAlignment="1" applyProtection="1">
      <alignment horizontal="center"/>
      <protection hidden="1"/>
    </xf>
    <xf numFmtId="0" fontId="7" fillId="8" borderId="26" xfId="0" applyFont="1" applyFill="1" applyBorder="1" applyAlignment="1" applyProtection="1">
      <alignment horizontal="center"/>
      <protection hidden="1"/>
    </xf>
    <xf numFmtId="0" fontId="7" fillId="8" borderId="52" xfId="0" applyFont="1" applyFill="1" applyBorder="1" applyAlignment="1" applyProtection="1">
      <alignment horizontal="center"/>
      <protection hidden="1"/>
    </xf>
    <xf numFmtId="0" fontId="7" fillId="8" borderId="61" xfId="0" applyFont="1" applyFill="1" applyBorder="1" applyAlignment="1" applyProtection="1">
      <alignment horizontal="center"/>
      <protection hidden="1"/>
    </xf>
    <xf numFmtId="0" fontId="7" fillId="8" borderId="54" xfId="0" applyFont="1" applyFill="1" applyBorder="1" applyAlignment="1" applyProtection="1">
      <alignment horizontal="center"/>
      <protection hidden="1"/>
    </xf>
    <xf numFmtId="0" fontId="7" fillId="8" borderId="29" xfId="0" applyFont="1" applyFill="1" applyBorder="1" applyAlignment="1" applyProtection="1">
      <alignment horizontal="center"/>
      <protection hidden="1"/>
    </xf>
    <xf numFmtId="0" fontId="7" fillId="8" borderId="34" xfId="0" applyFont="1" applyFill="1" applyBorder="1" applyAlignment="1" applyProtection="1">
      <alignment horizontal="center"/>
      <protection hidden="1"/>
    </xf>
    <xf numFmtId="0" fontId="7" fillId="8" borderId="62" xfId="0" applyFont="1" applyFill="1" applyBorder="1" applyAlignment="1" applyProtection="1">
      <alignment horizontal="center"/>
      <protection hidden="1"/>
    </xf>
    <xf numFmtId="0" fontId="7" fillId="8" borderId="64" xfId="0" applyFont="1" applyFill="1" applyBorder="1" applyAlignment="1" applyProtection="1">
      <alignment horizontal="center" vertical="center"/>
      <protection hidden="1"/>
    </xf>
    <xf numFmtId="0" fontId="7" fillId="8" borderId="33" xfId="0" applyFont="1" applyFill="1" applyBorder="1" applyAlignment="1" applyProtection="1">
      <alignment horizontal="center" vertical="center"/>
      <protection hidden="1"/>
    </xf>
    <xf numFmtId="0" fontId="7" fillId="8" borderId="65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left" vertical="center"/>
      <protection hidden="1"/>
    </xf>
    <xf numFmtId="0" fontId="7" fillId="8" borderId="33" xfId="0" applyFont="1" applyFill="1" applyBorder="1" applyAlignment="1" applyProtection="1">
      <alignment horizontal="left" vertical="center"/>
      <protection hidden="1"/>
    </xf>
    <xf numFmtId="0" fontId="7" fillId="8" borderId="65" xfId="0" applyFont="1" applyFill="1" applyBorder="1" applyAlignment="1" applyProtection="1">
      <alignment horizontal="left" vertical="center"/>
      <protection hidden="1"/>
    </xf>
    <xf numFmtId="0" fontId="7" fillId="8" borderId="89" xfId="0" applyFont="1" applyFill="1" applyBorder="1" applyAlignment="1" applyProtection="1">
      <alignment horizontal="center" vertical="center"/>
      <protection hidden="1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7" fillId="15" borderId="84" xfId="0" applyFont="1" applyFill="1" applyBorder="1" applyAlignment="1" applyProtection="1">
      <alignment horizontal="center"/>
      <protection hidden="1"/>
    </xf>
    <xf numFmtId="0" fontId="7" fillId="15" borderId="85" xfId="0" applyFont="1" applyFill="1" applyBorder="1" applyAlignment="1" applyProtection="1">
      <alignment horizontal="center"/>
      <protection hidden="1"/>
    </xf>
    <xf numFmtId="0" fontId="7" fillId="15" borderId="86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 wrapText="1"/>
      <protection hidden="1"/>
    </xf>
    <xf numFmtId="0" fontId="7" fillId="15" borderId="33" xfId="0" applyFont="1" applyFill="1" applyBorder="1" applyAlignment="1" applyProtection="1">
      <alignment horizontal="center" vertical="center" wrapText="1"/>
      <protection hidden="1"/>
    </xf>
    <xf numFmtId="0" fontId="7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7" fillId="15" borderId="34" xfId="0" applyFont="1" applyFill="1" applyBorder="1" applyAlignment="1" applyProtection="1">
      <alignment horizontal="center"/>
      <protection hidden="1"/>
    </xf>
    <xf numFmtId="0" fontId="7" fillId="15" borderId="54" xfId="0" applyFont="1" applyFill="1" applyBorder="1" applyAlignment="1" applyProtection="1">
      <alignment horizontal="center"/>
      <protection hidden="1"/>
    </xf>
    <xf numFmtId="0" fontId="7" fillId="15" borderId="62" xfId="0" applyFont="1" applyFill="1" applyBorder="1" applyAlignment="1" applyProtection="1">
      <alignment horizontal="center"/>
      <protection hidden="1"/>
    </xf>
    <xf numFmtId="0" fontId="7" fillId="15" borderId="81" xfId="0" applyFont="1" applyFill="1" applyBorder="1" applyAlignment="1" applyProtection="1">
      <alignment horizontal="center" vertical="center"/>
      <protection hidden="1"/>
    </xf>
    <xf numFmtId="0" fontId="7" fillId="15" borderId="87" xfId="0" applyFont="1" applyFill="1" applyBorder="1" applyAlignment="1" applyProtection="1">
      <alignment horizontal="center" vertical="center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7" fillId="15" borderId="61" xfId="0" applyFont="1" applyFill="1" applyBorder="1" applyAlignment="1" applyProtection="1">
      <alignment horizontal="center" vertical="center"/>
      <protection hidden="1"/>
    </xf>
    <xf numFmtId="0" fontId="7" fillId="11" borderId="81" xfId="0" applyFont="1" applyFill="1" applyBorder="1" applyAlignment="1" applyProtection="1">
      <alignment horizontal="center" vertical="center"/>
      <protection hidden="1"/>
    </xf>
    <xf numFmtId="0" fontId="7" fillId="11" borderId="89" xfId="0" applyFont="1" applyFill="1" applyBorder="1" applyAlignment="1" applyProtection="1">
      <alignment horizontal="center" vertical="center"/>
      <protection hidden="1"/>
    </xf>
    <xf numFmtId="0" fontId="7" fillId="11" borderId="87" xfId="0" applyFont="1" applyFill="1" applyBorder="1" applyAlignment="1" applyProtection="1">
      <alignment horizontal="center" vertical="center"/>
      <protection hidden="1"/>
    </xf>
    <xf numFmtId="0" fontId="7" fillId="11" borderId="88" xfId="0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7" fillId="11" borderId="61" xfId="0" applyFont="1" applyFill="1" applyBorder="1" applyAlignment="1" applyProtection="1">
      <alignment horizontal="center" vertical="center"/>
      <protection hidden="1"/>
    </xf>
    <xf numFmtId="0" fontId="7" fillId="11" borderId="84" xfId="0" applyFont="1" applyFill="1" applyBorder="1" applyAlignment="1" applyProtection="1">
      <alignment horizontal="center"/>
      <protection hidden="1"/>
    </xf>
    <xf numFmtId="0" fontId="7" fillId="11" borderId="85" xfId="0" applyFont="1" applyFill="1" applyBorder="1" applyAlignment="1" applyProtection="1">
      <alignment horizontal="center"/>
      <protection hidden="1"/>
    </xf>
    <xf numFmtId="0" fontId="7" fillId="11" borderId="86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/>
      <protection hidden="1"/>
    </xf>
    <xf numFmtId="0" fontId="7" fillId="15" borderId="33" xfId="0" applyFont="1" applyFill="1" applyBorder="1" applyAlignment="1" applyProtection="1">
      <alignment horizontal="center" vertical="center"/>
      <protection hidden="1"/>
    </xf>
    <xf numFmtId="0" fontId="7" fillId="15" borderId="65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left" vertical="center"/>
      <protection hidden="1"/>
    </xf>
    <xf numFmtId="0" fontId="7" fillId="15" borderId="33" xfId="0" applyFont="1" applyFill="1" applyBorder="1" applyAlignment="1" applyProtection="1">
      <alignment horizontal="left" vertical="center"/>
      <protection hidden="1"/>
    </xf>
    <xf numFmtId="0" fontId="7" fillId="15" borderId="65" xfId="0" applyFont="1" applyFill="1" applyBorder="1" applyAlignment="1" applyProtection="1">
      <alignment horizontal="left" vertical="center"/>
      <protection hidden="1"/>
    </xf>
    <xf numFmtId="0" fontId="7" fillId="15" borderId="89" xfId="0" applyFont="1" applyFill="1" applyBorder="1" applyAlignment="1" applyProtection="1">
      <alignment horizontal="center" vertical="center"/>
      <protection hidden="1"/>
    </xf>
    <xf numFmtId="0" fontId="7" fillId="15" borderId="52" xfId="0" applyFont="1" applyFill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center" vertical="center" wrapText="1"/>
      <protection hidden="1"/>
    </xf>
    <xf numFmtId="0" fontId="7" fillId="11" borderId="33" xfId="0" applyFont="1" applyFill="1" applyBorder="1" applyAlignment="1" applyProtection="1">
      <alignment horizontal="center" vertical="center" wrapText="1"/>
      <protection hidden="1"/>
    </xf>
    <xf numFmtId="0" fontId="7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64" xfId="0" applyFont="1" applyFill="1" applyBorder="1" applyAlignment="1" applyProtection="1">
      <alignment horizontal="center" vertical="center"/>
      <protection hidden="1"/>
    </xf>
    <xf numFmtId="0" fontId="7" fillId="11" borderId="33" xfId="0" applyFont="1" applyFill="1" applyBorder="1" applyAlignment="1" applyProtection="1">
      <alignment horizontal="center" vertical="center"/>
      <protection hidden="1"/>
    </xf>
    <xf numFmtId="0" fontId="7" fillId="11" borderId="65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left" vertical="center"/>
      <protection hidden="1"/>
    </xf>
    <xf numFmtId="0" fontId="7" fillId="11" borderId="33" xfId="0" applyFont="1" applyFill="1" applyBorder="1" applyAlignment="1" applyProtection="1">
      <alignment horizontal="left" vertical="center"/>
      <protection hidden="1"/>
    </xf>
    <xf numFmtId="0" fontId="7" fillId="11" borderId="65" xfId="0" applyFont="1" applyFill="1" applyBorder="1" applyAlignment="1" applyProtection="1">
      <alignment horizontal="left" vertical="center"/>
      <protection hidden="1"/>
    </xf>
    <xf numFmtId="0" fontId="7" fillId="11" borderId="88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 horizontal="center"/>
      <protection hidden="1"/>
    </xf>
    <xf numFmtId="0" fontId="7" fillId="11" borderId="26" xfId="0" applyFont="1" applyFill="1" applyBorder="1" applyAlignment="1" applyProtection="1">
      <alignment horizontal="center"/>
      <protection hidden="1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54" xfId="0" applyFont="1" applyFill="1" applyBorder="1" applyAlignment="1" applyProtection="1">
      <alignment horizontal="center"/>
      <protection hidden="1"/>
    </xf>
    <xf numFmtId="0" fontId="7" fillId="11" borderId="29" xfId="0" applyFont="1" applyFill="1" applyBorder="1" applyAlignment="1" applyProtection="1">
      <alignment horizontal="center"/>
      <protection hidden="1"/>
    </xf>
    <xf numFmtId="0" fontId="7" fillId="11" borderId="34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7" fillId="8" borderId="81" xfId="0" applyFont="1" applyFill="1" applyBorder="1" applyAlignment="1" applyProtection="1">
      <alignment horizontal="center" vertical="center" wrapText="1"/>
      <protection hidden="1"/>
    </xf>
    <xf numFmtId="0" fontId="7" fillId="8" borderId="87" xfId="0" applyFont="1" applyFill="1" applyBorder="1" applyAlignment="1" applyProtection="1">
      <alignment horizontal="center" vertical="center" wrapText="1"/>
      <protection hidden="1"/>
    </xf>
    <xf numFmtId="0" fontId="7" fillId="8" borderId="82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7" fillId="8" borderId="83" xfId="0" applyFont="1" applyFill="1" applyBorder="1" applyAlignment="1" applyProtection="1">
      <alignment horizontal="center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90" xfId="0" applyFont="1" applyFill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11" fillId="8" borderId="65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99" xfId="0" applyBorder="1" applyAlignment="1" applyProtection="1">
      <alignment horizontal="center" vertical="center" wrapText="1"/>
      <protection hidden="1"/>
    </xf>
    <xf numFmtId="0" fontId="5" fillId="36" borderId="64" xfId="0" applyFont="1" applyFill="1" applyBorder="1" applyAlignment="1" applyProtection="1">
      <alignment horizontal="center" vertical="center"/>
      <protection hidden="1"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6" borderId="65" xfId="0" applyFont="1" applyFill="1" applyBorder="1" applyAlignment="1" applyProtection="1">
      <alignment horizontal="center" vertical="center"/>
      <protection hidden="1"/>
    </xf>
    <xf numFmtId="0" fontId="5" fillId="36" borderId="64" xfId="0" applyFont="1" applyFill="1" applyBorder="1" applyAlignment="1" applyProtection="1">
      <alignment horizontal="center" vertical="center" wrapText="1"/>
      <protection hidden="1" locked="0"/>
    </xf>
    <xf numFmtId="0" fontId="5" fillId="36" borderId="33" xfId="0" applyFont="1" applyFill="1" applyBorder="1" applyAlignment="1" applyProtection="1">
      <alignment horizontal="center" vertical="center" wrapText="1"/>
      <protection hidden="1" locked="0"/>
    </xf>
    <xf numFmtId="0" fontId="5" fillId="36" borderId="65" xfId="0" applyFont="1" applyFill="1" applyBorder="1" applyAlignment="1" applyProtection="1">
      <alignment horizontal="center" vertical="center" wrapText="1"/>
      <protection hidden="1" locked="0"/>
    </xf>
    <xf numFmtId="0" fontId="7" fillId="15" borderId="82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0" fontId="7" fillId="15" borderId="83" xfId="0" applyFont="1" applyFill="1" applyBorder="1" applyAlignment="1" applyProtection="1">
      <alignment horizontal="center" vertical="center"/>
      <protection hidden="1"/>
    </xf>
    <xf numFmtId="0" fontId="7" fillId="15" borderId="66" xfId="0" applyFont="1" applyFill="1" applyBorder="1" applyAlignment="1" applyProtection="1">
      <alignment horizontal="center" vertical="center"/>
      <protection hidden="1"/>
    </xf>
    <xf numFmtId="0" fontId="10" fillId="15" borderId="29" xfId="0" applyFont="1" applyFill="1" applyBorder="1" applyAlignment="1" applyProtection="1">
      <alignment horizontal="center" vertical="center" wrapText="1"/>
      <protection hidden="1"/>
    </xf>
    <xf numFmtId="0" fontId="10" fillId="15" borderId="16" xfId="0" applyFont="1" applyFill="1" applyBorder="1" applyAlignment="1" applyProtection="1">
      <alignment horizontal="center" vertical="center" wrapText="1"/>
      <protection hidden="1"/>
    </xf>
    <xf numFmtId="0" fontId="10" fillId="15" borderId="30" xfId="0" applyFont="1" applyFill="1" applyBorder="1" applyAlignment="1" applyProtection="1">
      <alignment horizontal="center" vertical="center" wrapText="1"/>
      <protection hidden="1"/>
    </xf>
    <xf numFmtId="0" fontId="10" fillId="15" borderId="18" xfId="0" applyFont="1" applyFill="1" applyBorder="1" applyAlignment="1" applyProtection="1">
      <alignment horizontal="center" vertical="center" wrapText="1"/>
      <protection hidden="1"/>
    </xf>
    <xf numFmtId="0" fontId="10" fillId="15" borderId="62" xfId="0" applyFont="1" applyFill="1" applyBorder="1" applyAlignment="1" applyProtection="1">
      <alignment horizontal="center" vertical="center" wrapText="1"/>
      <protection hidden="1"/>
    </xf>
    <xf numFmtId="0" fontId="10" fillId="15" borderId="100" xfId="0" applyFont="1" applyFill="1" applyBorder="1" applyAlignment="1" applyProtection="1">
      <alignment horizontal="center" vertical="center" wrapText="1"/>
      <protection hidden="1"/>
    </xf>
    <xf numFmtId="0" fontId="11" fillId="15" borderId="29" xfId="0" applyFont="1" applyFill="1" applyBorder="1" applyAlignment="1" applyProtection="1">
      <alignment horizontal="center" vertical="center" wrapText="1"/>
      <protection hidden="1"/>
    </xf>
    <xf numFmtId="0" fontId="11" fillId="15" borderId="16" xfId="0" applyFont="1" applyFill="1" applyBorder="1" applyAlignment="1" applyProtection="1">
      <alignment horizontal="center" vertical="center" wrapText="1"/>
      <protection hidden="1"/>
    </xf>
    <xf numFmtId="0" fontId="11" fillId="15" borderId="30" xfId="0" applyFont="1" applyFill="1" applyBorder="1" applyAlignment="1" applyProtection="1">
      <alignment horizontal="center" vertical="center" wrapText="1"/>
      <protection hidden="1"/>
    </xf>
    <xf numFmtId="0" fontId="11" fillId="15" borderId="18" xfId="0" applyFont="1" applyFill="1" applyBorder="1" applyAlignment="1" applyProtection="1">
      <alignment horizontal="center" vertical="center" wrapText="1"/>
      <protection hidden="1"/>
    </xf>
    <xf numFmtId="0" fontId="11" fillId="15" borderId="32" xfId="0" applyFont="1" applyFill="1" applyBorder="1" applyAlignment="1" applyProtection="1">
      <alignment horizontal="center" vertical="center" wrapText="1"/>
      <protection hidden="1"/>
    </xf>
    <xf numFmtId="0" fontId="11" fillId="15" borderId="35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vertical="center" wrapText="1"/>
      <protection hidden="1"/>
    </xf>
    <xf numFmtId="0" fontId="11" fillId="8" borderId="65" xfId="0" applyFont="1" applyFill="1" applyBorder="1" applyAlignment="1" applyProtection="1">
      <alignment vertical="center" wrapText="1"/>
      <protection hidden="1"/>
    </xf>
    <xf numFmtId="0" fontId="11" fillId="15" borderId="14" xfId="0" applyFont="1" applyFill="1" applyBorder="1" applyAlignment="1" applyProtection="1">
      <alignment horizontal="center" vertical="center" wrapText="1"/>
      <protection hidden="1"/>
    </xf>
    <xf numFmtId="0" fontId="11" fillId="15" borderId="17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vertical="center" wrapText="1"/>
      <protection hidden="1"/>
    </xf>
    <xf numFmtId="0" fontId="11" fillId="15" borderId="17" xfId="0" applyFont="1" applyFill="1" applyBorder="1" applyAlignment="1" applyProtection="1">
      <alignment vertical="center" wrapText="1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0" fontId="5" fillId="10" borderId="14" xfId="0" applyFont="1" applyFill="1" applyBorder="1" applyAlignment="1" applyProtection="1">
      <alignment horizontal="center" vertical="center"/>
      <protection hidden="1"/>
    </xf>
    <xf numFmtId="0" fontId="5" fillId="10" borderId="17" xfId="0" applyFont="1" applyFill="1" applyBorder="1" applyAlignment="1" applyProtection="1">
      <alignment horizontal="center" vertical="center"/>
      <protection hidden="1"/>
    </xf>
    <xf numFmtId="0" fontId="5" fillId="10" borderId="24" xfId="0" applyFont="1" applyFill="1" applyBorder="1" applyAlignment="1" applyProtection="1">
      <alignment horizontal="center" vertical="center" wrapText="1"/>
      <protection hidden="1" locked="0"/>
    </xf>
    <xf numFmtId="0" fontId="5" fillId="10" borderId="30" xfId="0" applyFont="1" applyFill="1" applyBorder="1" applyAlignment="1" applyProtection="1">
      <alignment horizontal="center" vertical="center" wrapText="1"/>
      <protection hidden="1" locked="0"/>
    </xf>
    <xf numFmtId="0" fontId="5" fillId="10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10" fillId="11" borderId="29" xfId="0" applyFont="1" applyFill="1" applyBorder="1" applyAlignment="1" applyProtection="1">
      <alignment horizontal="center" vertical="center" wrapText="1"/>
      <protection hidden="1"/>
    </xf>
    <xf numFmtId="0" fontId="10" fillId="11" borderId="16" xfId="0" applyFont="1" applyFill="1" applyBorder="1" applyAlignment="1" applyProtection="1">
      <alignment horizontal="center" vertical="center" wrapText="1"/>
      <protection hidden="1"/>
    </xf>
    <xf numFmtId="0" fontId="10" fillId="11" borderId="30" xfId="0" applyFont="1" applyFill="1" applyBorder="1" applyAlignment="1" applyProtection="1">
      <alignment horizontal="center" vertical="center" wrapText="1"/>
      <protection hidden="1"/>
    </xf>
    <xf numFmtId="0" fontId="10" fillId="11" borderId="18" xfId="0" applyFont="1" applyFill="1" applyBorder="1" applyAlignment="1" applyProtection="1">
      <alignment horizontal="center" vertical="center" wrapText="1"/>
      <protection hidden="1"/>
    </xf>
    <xf numFmtId="0" fontId="10" fillId="11" borderId="32" xfId="0" applyFont="1" applyFill="1" applyBorder="1" applyAlignment="1" applyProtection="1">
      <alignment horizontal="center" vertical="center" wrapText="1"/>
      <protection hidden="1"/>
    </xf>
    <xf numFmtId="0" fontId="10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29" xfId="0" applyFont="1" applyFill="1" applyBorder="1" applyAlignment="1" applyProtection="1">
      <alignment horizontal="center" vertical="center" wrapText="1"/>
      <protection hidden="1"/>
    </xf>
    <xf numFmtId="0" fontId="11" fillId="11" borderId="16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18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14" xfId="0" applyFont="1" applyFill="1" applyBorder="1" applyAlignment="1" applyProtection="1">
      <alignment vertical="center" wrapText="1"/>
      <protection hidden="1"/>
    </xf>
    <xf numFmtId="0" fontId="11" fillId="11" borderId="17" xfId="0" applyFont="1" applyFill="1" applyBorder="1" applyAlignment="1" applyProtection="1">
      <alignment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/>
      <protection hidden="1"/>
    </xf>
    <xf numFmtId="0" fontId="5" fillId="11" borderId="14" xfId="0" applyFont="1" applyFill="1" applyBorder="1" applyAlignment="1" applyProtection="1">
      <alignment horizontal="center" vertical="center"/>
      <protection hidden="1"/>
    </xf>
    <xf numFmtId="0" fontId="5" fillId="11" borderId="25" xfId="0" applyFont="1" applyFill="1" applyBorder="1" applyAlignment="1" applyProtection="1">
      <alignment horizontal="center" vertical="center"/>
      <protection hidden="1"/>
    </xf>
    <xf numFmtId="0" fontId="5" fillId="11" borderId="24" xfId="0" applyFont="1" applyFill="1" applyBorder="1" applyAlignment="1" applyProtection="1">
      <alignment horizontal="center" vertical="center" wrapText="1"/>
      <protection hidden="1" locked="0"/>
    </xf>
    <xf numFmtId="0" fontId="5" fillId="11" borderId="30" xfId="0" applyFont="1" applyFill="1" applyBorder="1" applyAlignment="1" applyProtection="1">
      <alignment horizontal="center" vertical="center" wrapText="1"/>
      <protection hidden="1" locked="0"/>
    </xf>
    <xf numFmtId="0" fontId="5" fillId="11" borderId="38" xfId="0" applyFont="1" applyFill="1" applyBorder="1" applyAlignment="1" applyProtection="1">
      <alignment horizontal="center" vertical="center" wrapText="1"/>
      <protection hidden="1" locked="0"/>
    </xf>
    <xf numFmtId="0" fontId="11" fillId="11" borderId="14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2" fillId="11" borderId="40" xfId="0" applyFont="1" applyFill="1" applyBorder="1" applyAlignment="1" applyProtection="1">
      <alignment horizontal="center" vertical="center" wrapText="1"/>
      <protection hidden="1"/>
    </xf>
    <xf numFmtId="0" fontId="82" fillId="11" borderId="57" xfId="0" applyFont="1" applyFill="1" applyBorder="1" applyAlignment="1" applyProtection="1">
      <alignment horizontal="center" vertical="center" wrapText="1"/>
      <protection hidden="1"/>
    </xf>
    <xf numFmtId="0" fontId="82" fillId="11" borderId="41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27" xfId="0" applyFont="1" applyFill="1" applyBorder="1" applyAlignment="1" applyProtection="1">
      <alignment horizontal="center"/>
      <protection hidden="1"/>
    </xf>
    <xf numFmtId="0" fontId="82" fillId="15" borderId="40" xfId="0" applyFont="1" applyFill="1" applyBorder="1" applyAlignment="1" applyProtection="1">
      <alignment horizontal="center" vertical="center" wrapText="1"/>
      <protection hidden="1"/>
    </xf>
    <xf numFmtId="0" fontId="82" fillId="15" borderId="57" xfId="0" applyFont="1" applyFill="1" applyBorder="1" applyAlignment="1" applyProtection="1">
      <alignment horizontal="center" vertical="center" wrapText="1"/>
      <protection hidden="1"/>
    </xf>
    <xf numFmtId="0" fontId="82" fillId="15" borderId="41" xfId="0" applyFont="1" applyFill="1" applyBorder="1" applyAlignment="1" applyProtection="1">
      <alignment horizontal="center" vertical="center" wrapText="1"/>
      <protection hidden="1"/>
    </xf>
    <xf numFmtId="0" fontId="7" fillId="11" borderId="84" xfId="0" applyFont="1" applyFill="1" applyBorder="1" applyAlignment="1" applyProtection="1">
      <alignment horizontal="center" vertical="center"/>
      <protection hidden="1"/>
    </xf>
    <xf numFmtId="0" fontId="7" fillId="11" borderId="85" xfId="0" applyFont="1" applyFill="1" applyBorder="1" applyAlignment="1" applyProtection="1">
      <alignment horizontal="center" vertical="center"/>
      <protection hidden="1"/>
    </xf>
    <xf numFmtId="0" fontId="7" fillId="11" borderId="8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5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Alignment="1" applyProtection="1">
      <alignment horizontal="center" vertical="top"/>
      <protection hidden="1"/>
    </xf>
    <xf numFmtId="0" fontId="7" fillId="8" borderId="84" xfId="0" applyFont="1" applyFill="1" applyBorder="1" applyAlignment="1" applyProtection="1">
      <alignment horizontal="center" vertical="center"/>
      <protection hidden="1"/>
    </xf>
    <xf numFmtId="0" fontId="7" fillId="8" borderId="85" xfId="0" applyFont="1" applyFill="1" applyBorder="1" applyAlignment="1" applyProtection="1">
      <alignment horizontal="center" vertical="center"/>
      <protection hidden="1"/>
    </xf>
    <xf numFmtId="0" fontId="7" fillId="8" borderId="8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center" vertical="center"/>
      <protection hidden="1" locked="0"/>
    </xf>
    <xf numFmtId="0" fontId="82" fillId="8" borderId="40" xfId="0" applyFont="1" applyFill="1" applyBorder="1" applyAlignment="1" applyProtection="1">
      <alignment horizontal="center" vertical="center" wrapText="1"/>
      <protection hidden="1"/>
    </xf>
    <xf numFmtId="0" fontId="82" fillId="8" borderId="57" xfId="0" applyFont="1" applyFill="1" applyBorder="1" applyAlignment="1" applyProtection="1">
      <alignment horizontal="center" vertical="center" wrapText="1"/>
      <protection hidden="1"/>
    </xf>
    <xf numFmtId="0" fontId="82" fillId="8" borderId="41" xfId="0" applyFont="1" applyFill="1" applyBorder="1" applyAlignment="1" applyProtection="1">
      <alignment horizontal="center" vertical="center" wrapText="1"/>
      <protection hidden="1"/>
    </xf>
    <xf numFmtId="0" fontId="7" fillId="15" borderId="84" xfId="0" applyFont="1" applyFill="1" applyBorder="1" applyAlignment="1" applyProtection="1">
      <alignment horizontal="center" vertical="center"/>
      <protection hidden="1"/>
    </xf>
    <xf numFmtId="0" fontId="7" fillId="15" borderId="85" xfId="0" applyFont="1" applyFill="1" applyBorder="1" applyAlignment="1" applyProtection="1">
      <alignment horizontal="center" vertical="center"/>
      <protection hidden="1"/>
    </xf>
    <xf numFmtId="0" fontId="7" fillId="15" borderId="86" xfId="0" applyFont="1" applyFill="1" applyBorder="1" applyAlignment="1" applyProtection="1">
      <alignment horizontal="center" vertical="center"/>
      <protection hidden="1"/>
    </xf>
    <xf numFmtId="0" fontId="7" fillId="15" borderId="88" xfId="0" applyFont="1" applyFill="1" applyBorder="1" applyAlignment="1" applyProtection="1">
      <alignment horizontal="center"/>
      <protection hidden="1"/>
    </xf>
    <xf numFmtId="0" fontId="7" fillId="15" borderId="58" xfId="0" applyFont="1" applyFill="1" applyBorder="1" applyAlignment="1" applyProtection="1">
      <alignment horizontal="center"/>
      <protection hidden="1"/>
    </xf>
    <xf numFmtId="0" fontId="7" fillId="15" borderId="26" xfId="0" applyFont="1" applyFill="1" applyBorder="1" applyAlignment="1" applyProtection="1">
      <alignment horizontal="center"/>
      <protection hidden="1"/>
    </xf>
    <xf numFmtId="0" fontId="7" fillId="15" borderId="52" xfId="0" applyFont="1" applyFill="1" applyBorder="1" applyAlignment="1" applyProtection="1">
      <alignment horizontal="center"/>
      <protection hidden="1"/>
    </xf>
    <xf numFmtId="0" fontId="7" fillId="15" borderId="61" xfId="0" applyFont="1" applyFill="1" applyBorder="1" applyAlignment="1" applyProtection="1">
      <alignment horizontal="center"/>
      <protection hidden="1"/>
    </xf>
    <xf numFmtId="0" fontId="7" fillId="8" borderId="27" xfId="0" applyFont="1" applyFill="1" applyBorder="1" applyAlignment="1" applyProtection="1">
      <alignment horizontal="center"/>
      <protection hidden="1"/>
    </xf>
    <xf numFmtId="0" fontId="7" fillId="34" borderId="64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 applyProtection="1">
      <alignment horizontal="center" vertical="center" wrapText="1"/>
      <protection hidden="1"/>
    </xf>
    <xf numFmtId="0" fontId="7" fillId="34" borderId="65" xfId="0" applyFont="1" applyFill="1" applyBorder="1" applyAlignment="1" applyProtection="1">
      <alignment horizontal="center" vertical="center" wrapText="1"/>
      <protection hidden="1"/>
    </xf>
    <xf numFmtId="0" fontId="7" fillId="34" borderId="81" xfId="0" applyFont="1" applyFill="1" applyBorder="1" applyAlignment="1" applyProtection="1">
      <alignment horizontal="center" vertical="center"/>
      <protection hidden="1"/>
    </xf>
    <xf numFmtId="0" fontId="7" fillId="34" borderId="89" xfId="0" applyFont="1" applyFill="1" applyBorder="1" applyAlignment="1" applyProtection="1">
      <alignment horizontal="center" vertical="center"/>
      <protection hidden="1"/>
    </xf>
    <xf numFmtId="0" fontId="7" fillId="34" borderId="87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61" xfId="0" applyFont="1" applyFill="1" applyBorder="1" applyAlignment="1" applyProtection="1">
      <alignment horizontal="center" vertical="center"/>
      <protection hidden="1"/>
    </xf>
    <xf numFmtId="0" fontId="7" fillId="34" borderId="84" xfId="0" applyFont="1" applyFill="1" applyBorder="1" applyAlignment="1" applyProtection="1">
      <alignment horizontal="center" vertical="center"/>
      <protection hidden="1"/>
    </xf>
    <xf numFmtId="0" fontId="7" fillId="34" borderId="85" xfId="0" applyFont="1" applyFill="1" applyBorder="1" applyAlignment="1" applyProtection="1">
      <alignment horizontal="center" vertical="center"/>
      <protection hidden="1"/>
    </xf>
    <xf numFmtId="0" fontId="7" fillId="34" borderId="86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2" xfId="0" applyFont="1" applyFill="1" applyBorder="1" applyAlignment="1" applyProtection="1">
      <alignment horizontal="center"/>
      <protection hidden="1"/>
    </xf>
    <xf numFmtId="0" fontId="82" fillId="34" borderId="40" xfId="0" applyFont="1" applyFill="1" applyBorder="1" applyAlignment="1" applyProtection="1">
      <alignment horizontal="center" vertical="center" wrapText="1"/>
      <protection hidden="1"/>
    </xf>
    <xf numFmtId="0" fontId="82" fillId="34" borderId="57" xfId="0" applyFont="1" applyFill="1" applyBorder="1" applyAlignment="1" applyProtection="1">
      <alignment horizontal="center" vertical="center" wrapText="1"/>
      <protection hidden="1"/>
    </xf>
    <xf numFmtId="0" fontId="82" fillId="34" borderId="41" xfId="0" applyFont="1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01" xfId="0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01" xfId="0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 wrapText="1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102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 applyProtection="1">
      <alignment horizontal="center" vertical="center" wrapText="1"/>
      <protection hidden="1"/>
    </xf>
    <xf numFmtId="0" fontId="0" fillId="34" borderId="103" xfId="0" applyFill="1" applyBorder="1" applyAlignment="1" applyProtection="1">
      <alignment horizontal="center" vertical="center" wrapText="1"/>
      <protection hidden="1"/>
    </xf>
    <xf numFmtId="0" fontId="0" fillId="34" borderId="84" xfId="0" applyFill="1" applyBorder="1" applyAlignment="1" applyProtection="1">
      <alignment horizontal="center" vertical="center" wrapText="1"/>
      <protection hidden="1"/>
    </xf>
    <xf numFmtId="0" fontId="0" fillId="34" borderId="104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105" xfId="0" applyFill="1" applyBorder="1" applyAlignment="1" applyProtection="1">
      <alignment horizontal="center" vertical="center" wrapText="1"/>
      <protection hidden="1"/>
    </xf>
    <xf numFmtId="0" fontId="0" fillId="34" borderId="106" xfId="0" applyFill="1" applyBorder="1" applyAlignment="1" applyProtection="1">
      <alignment horizontal="center" vertical="center" wrapText="1"/>
      <protection hidden="1"/>
    </xf>
    <xf numFmtId="0" fontId="0" fillId="34" borderId="107" xfId="0" applyFill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/>
      <protection hidden="1" locked="0"/>
    </xf>
    <xf numFmtId="0" fontId="0" fillId="0" borderId="108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05" xfId="0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05" xfId="0" applyFont="1" applyBorder="1" applyAlignment="1" applyProtection="1">
      <alignment horizontal="center" vertical="center"/>
      <protection hidden="1"/>
    </xf>
    <xf numFmtId="0" fontId="88" fillId="37" borderId="109" xfId="0" applyFont="1" applyFill="1" applyBorder="1" applyAlignment="1">
      <alignment horizontal="center" vertical="center" wrapText="1"/>
    </xf>
    <xf numFmtId="0" fontId="88" fillId="37" borderId="110" xfId="0" applyFont="1" applyFill="1" applyBorder="1" applyAlignment="1">
      <alignment horizontal="center" vertical="center" wrapText="1"/>
    </xf>
    <xf numFmtId="0" fontId="8" fillId="0" borderId="111" xfId="0" applyFont="1" applyBorder="1" applyAlignment="1" applyProtection="1">
      <alignment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Prosječan broj izostanaka po učeniku u školama na području Tuzlanskog kantona u školskoj 2013/2014 godini</a:t>
            </a:r>
          </a:p>
        </c:rich>
      </c:tx>
      <c:layout>
        <c:manualLayout>
          <c:xMode val="factor"/>
          <c:yMode val="factor"/>
          <c:x val="-0.01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925"/>
          <c:w val="0.978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19"/>
        <c:axId val="19623642"/>
        <c:axId val="4239505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525"/>
          <c:y val="0.2195"/>
          <c:w val="0.37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Pregled prosječnog broja izostanaka učenika po srednjim školama u Tuzlanskom kantonu u školskoj 2013/2014 godini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-0.0105"/>
          <c:w val="0.9752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82"/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5"/>
          <c:y val="0.04475"/>
          <c:w val="0.849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Prolaznost učenika srednjih škola sa područja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Tuzlanskog Kantona u junu školske 2013/2014 godine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-0.09125"/>
          <c:w val="0.95175"/>
          <c:h val="0.98125"/>
        </c:manualLayout>
      </c:layout>
      <c:ofPieChart>
        <c:ofPieType val="pie"/>
        <c:varyColors val="1"/>
        <c:ser>
          <c:idx val="0"/>
          <c:order val="0"/>
          <c:tx>
            <c:strRef>
              <c:f>ObrazacUspjeh_Izostanci!$Y$608:$AB$608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7BDA4"/>
                  </a:gs>
                  <a:gs pos="50000">
                    <a:srgbClr val="F5B195"/>
                  </a:gs>
                  <a:gs pos="100000">
                    <a:srgbClr val="F8A581"/>
                  </a:gs>
                </a:gsLst>
                <a:lin ang="540000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2D2D2"/>
                  </a:gs>
                  <a:gs pos="50000">
                    <a:srgbClr val="C8C8C8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969696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FFDD9C"/>
                  </a:gs>
                  <a:gs pos="50000">
                    <a:srgbClr val="FFD78E"/>
                  </a:gs>
                  <a:gs pos="100000">
                    <a:srgbClr val="FFD479"/>
                  </a:gs>
                </a:gsLst>
                <a:lin ang="5400000" scaled="1"/>
              </a:gradFill>
              <a:ln w="3175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6699"/>
              </a:soli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ObrazacUspjeh_Izostanci!$Y$608:$AB$608</c:f>
              <c:numCache>
                <c:ptCount val="4"/>
              </c:numCache>
            </c:numRef>
          </c:cat>
          <c:val>
            <c:numRef>
              <c:f>ObrazacUspjeh_Izostanci!$Y$609:$AB$609</c:f>
              <c:numCache>
                <c:ptCount val="4"/>
              </c:numCache>
            </c:numRef>
          </c:val>
        </c:ser>
        <c:gapWidth val="45"/>
        <c:splitType val="cust"/>
        <c:splitPos val="1"/>
        <c:secondPieSize val="85"/>
        <c:serLines>
          <c:spPr>
            <a:ln w="3175">
              <a:solidFill>
                <a:srgbClr val="969696"/>
              </a:solidFill>
              <a:prstDash val="dash"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17"/>
          <c:w val="0.1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Uspjeh učenika srednjih škola sa područja Tuzlanskog kantona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poslije popravnih ispita u školskoj 2014/2015 godini</a:t>
            </a:r>
          </a:p>
        </c:rich>
      </c:tx>
      <c:layout>
        <c:manualLayout>
          <c:xMode val="factor"/>
          <c:yMode val="factor"/>
          <c:x val="-0.044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775"/>
          <c:w val="0.916"/>
          <c:h val="0.65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80"/>
        <c:secondPieSize val="50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7726025" y="6829425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2537400" y="96488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0</xdr:rowOff>
    </xdr:from>
    <xdr:to>
      <xdr:col>32</xdr:col>
      <xdr:colOff>457200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13887450" y="381000"/>
        <a:ext cx="607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49</xdr:row>
      <xdr:rowOff>19050</xdr:rowOff>
    </xdr:from>
    <xdr:to>
      <xdr:col>35</xdr:col>
      <xdr:colOff>533400</xdr:colOff>
      <xdr:row>86</xdr:row>
      <xdr:rowOff>85725</xdr:rowOff>
    </xdr:to>
    <xdr:graphicFrame>
      <xdr:nvGraphicFramePr>
        <xdr:cNvPr id="2" name="Chart 4"/>
        <xdr:cNvGraphicFramePr/>
      </xdr:nvGraphicFramePr>
      <xdr:xfrm>
        <a:off x="12192000" y="9734550"/>
        <a:ext cx="9677400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99</xdr:row>
      <xdr:rowOff>171450</xdr:rowOff>
    </xdr:from>
    <xdr:to>
      <xdr:col>32</xdr:col>
      <xdr:colOff>171450</xdr:colOff>
      <xdr:row>123</xdr:row>
      <xdr:rowOff>85725</xdr:rowOff>
    </xdr:to>
    <xdr:graphicFrame>
      <xdr:nvGraphicFramePr>
        <xdr:cNvPr id="3" name="Chart 5"/>
        <xdr:cNvGraphicFramePr/>
      </xdr:nvGraphicFramePr>
      <xdr:xfrm>
        <a:off x="13363575" y="19602450"/>
        <a:ext cx="631507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409575</xdr:colOff>
      <xdr:row>138</xdr:row>
      <xdr:rowOff>152400</xdr:rowOff>
    </xdr:from>
    <xdr:to>
      <xdr:col>33</xdr:col>
      <xdr:colOff>133350</xdr:colOff>
      <xdr:row>168</xdr:row>
      <xdr:rowOff>142875</xdr:rowOff>
    </xdr:to>
    <xdr:graphicFrame>
      <xdr:nvGraphicFramePr>
        <xdr:cNvPr id="4" name="Chart 6"/>
        <xdr:cNvGraphicFramePr/>
      </xdr:nvGraphicFramePr>
      <xdr:xfrm>
        <a:off x="12601575" y="27203400"/>
        <a:ext cx="7648575" cy="570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ago&#353;ki%20zavod%20TZ\Downloads\Kraj2013_14\USS_KrajGod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 2014_15"/>
      <sheetName val="Polugodiste 2014_15"/>
      <sheetName val="Uspjeh SS na kraju 2013 14"/>
      <sheetName val="Kraj 2013 14  - obrada"/>
      <sheetName val="usš.II.12-13 "/>
    </sheetNames>
    <sheetDataSet>
      <sheetData sheetId="2">
        <row r="4">
          <cell r="A4" t="str">
            <v>Redni broj</v>
          </cell>
          <cell r="B4" t="str">
            <v>ŠKOLA I MJESTO</v>
          </cell>
          <cell r="C4" t="str">
            <v>Razred</v>
          </cell>
          <cell r="D4" t="str">
            <v>Broj odjeljenja</v>
          </cell>
          <cell r="E4" t="str">
            <v>Broj učenika</v>
          </cell>
          <cell r="H4" t="str">
            <v>Uspjeh u junu</v>
          </cell>
          <cell r="O4" t="str">
            <v>Uspijeh poslije popravnih</v>
          </cell>
          <cell r="W4" t="str">
            <v>Neocjenjeni</v>
          </cell>
          <cell r="Y4" t="str">
            <v>Srednja ocjena</v>
          </cell>
        </row>
        <row r="5">
          <cell r="H5" t="str">
            <v>Prolazi</v>
          </cell>
          <cell r="J5" t="str">
            <v>Pada </v>
          </cell>
          <cell r="O5" t="str">
            <v>Prolazi</v>
          </cell>
          <cell r="U5" t="str">
            <v>Pada</v>
          </cell>
        </row>
        <row r="6">
          <cell r="E6" t="str">
            <v>M</v>
          </cell>
          <cell r="F6" t="str">
            <v>Ž</v>
          </cell>
          <cell r="G6" t="str">
            <v>Sv.</v>
          </cell>
          <cell r="H6" t="str">
            <v>uč.</v>
          </cell>
          <cell r="I6" t="str">
            <v>%</v>
          </cell>
          <cell r="J6" t="str">
            <v>1sl.</v>
          </cell>
          <cell r="K6" t="str">
            <v>2sl.</v>
          </cell>
          <cell r="L6" t="str">
            <v>3 i v.</v>
          </cell>
          <cell r="M6" t="str">
            <v>Sv.</v>
          </cell>
          <cell r="N6" t="str">
            <v>%</v>
          </cell>
          <cell r="O6" t="str">
            <v>od.</v>
          </cell>
          <cell r="P6" t="str">
            <v>vr.</v>
          </cell>
          <cell r="Q6" t="str">
            <v>dob.</v>
          </cell>
          <cell r="R6" t="str">
            <v>dov.</v>
          </cell>
          <cell r="S6" t="str">
            <v>Sv.</v>
          </cell>
          <cell r="T6" t="str">
            <v>%</v>
          </cell>
          <cell r="U6" t="str">
            <v>uč.</v>
          </cell>
          <cell r="V6" t="str">
            <v>%</v>
          </cell>
          <cell r="W6" t="str">
            <v>Broj</v>
          </cell>
          <cell r="X6" t="str">
            <v>%</v>
          </cell>
        </row>
        <row r="7">
          <cell r="A7">
            <v>1</v>
          </cell>
          <cell r="B7" t="str">
            <v>MSŠ "DOBOJ ISTOK" BRIJESNICA VELIKA</v>
          </cell>
          <cell r="C7" t="str">
            <v>I</v>
          </cell>
          <cell r="D7">
            <v>1</v>
          </cell>
          <cell r="E7">
            <v>8</v>
          </cell>
          <cell r="F7">
            <v>10</v>
          </cell>
          <cell r="G7">
            <v>18</v>
          </cell>
          <cell r="H7">
            <v>18</v>
          </cell>
          <cell r="I7">
            <v>100</v>
          </cell>
          <cell r="M7">
            <v>0</v>
          </cell>
          <cell r="N7">
            <v>0</v>
          </cell>
          <cell r="O7">
            <v>6</v>
          </cell>
          <cell r="P7">
            <v>11</v>
          </cell>
          <cell r="Q7">
            <v>1</v>
          </cell>
          <cell r="S7">
            <v>18</v>
          </cell>
          <cell r="T7">
            <v>100</v>
          </cell>
          <cell r="V7">
            <v>0</v>
          </cell>
          <cell r="W7">
            <v>0</v>
          </cell>
          <cell r="X7">
            <v>0</v>
          </cell>
          <cell r="Y7">
            <v>4.277777777777778</v>
          </cell>
        </row>
        <row r="8">
          <cell r="C8" t="str">
            <v>II</v>
          </cell>
          <cell r="D8">
            <v>1</v>
          </cell>
          <cell r="E8">
            <v>4</v>
          </cell>
          <cell r="F8">
            <v>22</v>
          </cell>
          <cell r="G8">
            <v>26</v>
          </cell>
          <cell r="H8">
            <v>25</v>
          </cell>
          <cell r="I8">
            <v>96.15384615384616</v>
          </cell>
          <cell r="K8">
            <v>1</v>
          </cell>
          <cell r="M8">
            <v>1</v>
          </cell>
          <cell r="N8">
            <v>3.8461538461538463</v>
          </cell>
          <cell r="O8">
            <v>16</v>
          </cell>
          <cell r="P8">
            <v>8</v>
          </cell>
          <cell r="Q8">
            <v>1</v>
          </cell>
          <cell r="R8">
            <v>1</v>
          </cell>
          <cell r="S8">
            <v>26</v>
          </cell>
          <cell r="T8">
            <v>100</v>
          </cell>
          <cell r="V8">
            <v>0</v>
          </cell>
          <cell r="W8">
            <v>0</v>
          </cell>
          <cell r="X8">
            <v>0</v>
          </cell>
          <cell r="Y8">
            <v>4.5</v>
          </cell>
        </row>
        <row r="9">
          <cell r="C9" t="str">
            <v>III</v>
          </cell>
          <cell r="D9">
            <v>1</v>
          </cell>
          <cell r="E9">
            <v>12</v>
          </cell>
          <cell r="F9">
            <v>16</v>
          </cell>
          <cell r="G9">
            <v>28</v>
          </cell>
          <cell r="H9">
            <v>27</v>
          </cell>
          <cell r="I9">
            <v>96.42857142857143</v>
          </cell>
          <cell r="J9">
            <v>1</v>
          </cell>
          <cell r="M9">
            <v>1</v>
          </cell>
          <cell r="N9">
            <v>3.571428571428571</v>
          </cell>
          <cell r="O9">
            <v>13</v>
          </cell>
          <cell r="P9">
            <v>10</v>
          </cell>
          <cell r="Q9">
            <v>5</v>
          </cell>
          <cell r="S9">
            <v>28</v>
          </cell>
          <cell r="T9">
            <v>100</v>
          </cell>
          <cell r="V9">
            <v>0</v>
          </cell>
          <cell r="W9">
            <v>0</v>
          </cell>
          <cell r="X9">
            <v>0</v>
          </cell>
          <cell r="Y9">
            <v>4.285714285714286</v>
          </cell>
        </row>
        <row r="10">
          <cell r="C10" t="str">
            <v>IV</v>
          </cell>
          <cell r="D10">
            <v>1</v>
          </cell>
          <cell r="E10">
            <v>9</v>
          </cell>
          <cell r="F10">
            <v>23</v>
          </cell>
          <cell r="G10">
            <v>32</v>
          </cell>
          <cell r="H10">
            <v>32</v>
          </cell>
          <cell r="I10">
            <v>100</v>
          </cell>
          <cell r="M10">
            <v>0</v>
          </cell>
          <cell r="N10">
            <v>0</v>
          </cell>
          <cell r="O10">
            <v>20</v>
          </cell>
          <cell r="P10">
            <v>12</v>
          </cell>
          <cell r="S10">
            <v>32</v>
          </cell>
          <cell r="T10">
            <v>100</v>
          </cell>
          <cell r="V10">
            <v>0</v>
          </cell>
          <cell r="W10">
            <v>0</v>
          </cell>
          <cell r="X10">
            <v>0</v>
          </cell>
          <cell r="Y10">
            <v>4.625</v>
          </cell>
        </row>
        <row r="11">
          <cell r="B11" t="str">
            <v>UKUPNO </v>
          </cell>
          <cell r="D11">
            <v>4</v>
          </cell>
          <cell r="E11">
            <v>33</v>
          </cell>
          <cell r="F11">
            <v>71</v>
          </cell>
          <cell r="G11">
            <v>104</v>
          </cell>
          <cell r="H11">
            <v>102</v>
          </cell>
          <cell r="I11">
            <v>98.07692307692307</v>
          </cell>
          <cell r="J11">
            <v>1</v>
          </cell>
          <cell r="K11">
            <v>1</v>
          </cell>
          <cell r="L11">
            <v>0</v>
          </cell>
          <cell r="M11">
            <v>2</v>
          </cell>
          <cell r="N11">
            <v>1.9230769230769231</v>
          </cell>
          <cell r="O11">
            <v>55</v>
          </cell>
          <cell r="P11">
            <v>41</v>
          </cell>
          <cell r="Q11">
            <v>7</v>
          </cell>
          <cell r="R11">
            <v>1</v>
          </cell>
          <cell r="S11">
            <v>104</v>
          </cell>
          <cell r="T11">
            <v>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4.4423076923076925</v>
          </cell>
        </row>
        <row r="12">
          <cell r="A12">
            <v>2</v>
          </cell>
          <cell r="B12" t="str">
            <v>GIMNAZIJA "MUSTAFA NOVALIIĆ" GRADAČAC</v>
          </cell>
          <cell r="C12" t="str">
            <v>I</v>
          </cell>
          <cell r="D12">
            <v>3</v>
          </cell>
          <cell r="E12">
            <v>26</v>
          </cell>
          <cell r="F12">
            <v>49</v>
          </cell>
          <cell r="G12">
            <v>75</v>
          </cell>
          <cell r="H12">
            <v>65</v>
          </cell>
          <cell r="I12">
            <v>86.66666666666667</v>
          </cell>
          <cell r="J12">
            <v>4</v>
          </cell>
          <cell r="K12">
            <v>4</v>
          </cell>
          <cell r="L12">
            <v>2</v>
          </cell>
          <cell r="M12">
            <v>10</v>
          </cell>
          <cell r="N12">
            <v>13.333333333333334</v>
          </cell>
          <cell r="O12">
            <v>24</v>
          </cell>
          <cell r="P12">
            <v>30</v>
          </cell>
          <cell r="Q12">
            <v>19</v>
          </cell>
          <cell r="S12">
            <v>73</v>
          </cell>
          <cell r="T12">
            <v>97.33333333333334</v>
          </cell>
          <cell r="U12">
            <v>2</v>
          </cell>
          <cell r="V12">
            <v>2.666666666666667</v>
          </cell>
          <cell r="W12">
            <v>0</v>
          </cell>
          <cell r="X12">
            <v>0</v>
          </cell>
          <cell r="Y12">
            <v>3.986666666666667</v>
          </cell>
        </row>
        <row r="13">
          <cell r="C13" t="str">
            <v>II</v>
          </cell>
          <cell r="D13">
            <v>4</v>
          </cell>
          <cell r="E13">
            <v>50</v>
          </cell>
          <cell r="F13">
            <v>71</v>
          </cell>
          <cell r="G13">
            <v>121</v>
          </cell>
          <cell r="H13">
            <v>100</v>
          </cell>
          <cell r="I13">
            <v>82.64462809917356</v>
          </cell>
          <cell r="J13">
            <v>11</v>
          </cell>
          <cell r="K13">
            <v>8</v>
          </cell>
          <cell r="L13">
            <v>2</v>
          </cell>
          <cell r="M13">
            <v>21</v>
          </cell>
          <cell r="N13">
            <v>17.355371900826448</v>
          </cell>
          <cell r="O13">
            <v>42</v>
          </cell>
          <cell r="P13">
            <v>43</v>
          </cell>
          <cell r="Q13">
            <v>29</v>
          </cell>
          <cell r="R13">
            <v>5</v>
          </cell>
          <cell r="S13">
            <v>119</v>
          </cell>
          <cell r="T13">
            <v>98.34710743801654</v>
          </cell>
          <cell r="U13">
            <v>2</v>
          </cell>
          <cell r="V13">
            <v>1.6528925619834711</v>
          </cell>
          <cell r="W13">
            <v>0</v>
          </cell>
          <cell r="X13">
            <v>0</v>
          </cell>
          <cell r="Y13">
            <v>3.975206611570248</v>
          </cell>
        </row>
        <row r="14">
          <cell r="C14" t="str">
            <v>III</v>
          </cell>
          <cell r="D14">
            <v>4</v>
          </cell>
          <cell r="E14">
            <v>56</v>
          </cell>
          <cell r="F14">
            <v>78</v>
          </cell>
          <cell r="G14">
            <v>134</v>
          </cell>
          <cell r="H14">
            <v>122</v>
          </cell>
          <cell r="I14">
            <v>91.04477611940298</v>
          </cell>
          <cell r="J14">
            <v>5</v>
          </cell>
          <cell r="K14">
            <v>6</v>
          </cell>
          <cell r="L14">
            <v>1</v>
          </cell>
          <cell r="M14">
            <v>12</v>
          </cell>
          <cell r="N14">
            <v>8.955223880597014</v>
          </cell>
          <cell r="O14">
            <v>42</v>
          </cell>
          <cell r="P14">
            <v>57</v>
          </cell>
          <cell r="Q14">
            <v>30</v>
          </cell>
          <cell r="R14">
            <v>4</v>
          </cell>
          <cell r="S14">
            <v>133</v>
          </cell>
          <cell r="T14">
            <v>99.25373134328358</v>
          </cell>
          <cell r="U14">
            <v>1</v>
          </cell>
          <cell r="V14">
            <v>0.7462686567164178</v>
          </cell>
          <cell r="W14">
            <v>0</v>
          </cell>
          <cell r="X14">
            <v>0</v>
          </cell>
          <cell r="Y14">
            <v>4.007462686567164</v>
          </cell>
        </row>
        <row r="15">
          <cell r="C15" t="str">
            <v>IV</v>
          </cell>
          <cell r="D15">
            <v>6</v>
          </cell>
          <cell r="E15">
            <v>59</v>
          </cell>
          <cell r="F15">
            <v>95</v>
          </cell>
          <cell r="G15">
            <v>154</v>
          </cell>
          <cell r="H15">
            <v>154</v>
          </cell>
          <cell r="I15">
            <v>100</v>
          </cell>
          <cell r="M15">
            <v>0</v>
          </cell>
          <cell r="N15">
            <v>0</v>
          </cell>
          <cell r="O15">
            <v>62</v>
          </cell>
          <cell r="P15">
            <v>52</v>
          </cell>
          <cell r="Q15">
            <v>39</v>
          </cell>
          <cell r="R15">
            <v>1</v>
          </cell>
          <cell r="S15">
            <v>154</v>
          </cell>
          <cell r="T15">
            <v>100</v>
          </cell>
          <cell r="V15">
            <v>0</v>
          </cell>
          <cell r="W15">
            <v>0</v>
          </cell>
          <cell r="X15">
            <v>0</v>
          </cell>
          <cell r="Y15">
            <v>4.136363636363637</v>
          </cell>
        </row>
        <row r="16">
          <cell r="B16" t="str">
            <v>UKUPNO </v>
          </cell>
          <cell r="D16">
            <v>17</v>
          </cell>
          <cell r="E16">
            <v>191</v>
          </cell>
          <cell r="F16">
            <v>293</v>
          </cell>
          <cell r="G16">
            <v>484</v>
          </cell>
          <cell r="H16">
            <v>441</v>
          </cell>
          <cell r="I16">
            <v>91.11570247933885</v>
          </cell>
          <cell r="J16">
            <v>20</v>
          </cell>
          <cell r="K16">
            <v>18</v>
          </cell>
          <cell r="L16">
            <v>5</v>
          </cell>
          <cell r="M16">
            <v>43</v>
          </cell>
          <cell r="N16">
            <v>8.884297520661157</v>
          </cell>
          <cell r="O16">
            <v>170</v>
          </cell>
          <cell r="P16">
            <v>182</v>
          </cell>
          <cell r="Q16">
            <v>117</v>
          </cell>
          <cell r="R16">
            <v>10</v>
          </cell>
          <cell r="S16">
            <v>479</v>
          </cell>
          <cell r="T16">
            <v>98.96694214876032</v>
          </cell>
          <cell r="U16">
            <v>5</v>
          </cell>
          <cell r="V16">
            <v>1.0330578512396695</v>
          </cell>
          <cell r="W16">
            <v>0</v>
          </cell>
          <cell r="X16">
            <v>0</v>
          </cell>
          <cell r="Y16">
            <v>4.037190082644628</v>
          </cell>
        </row>
        <row r="17">
          <cell r="A17">
            <v>3</v>
          </cell>
          <cell r="B17" t="str">
            <v>GIMNAZIJA "Dr.MUSTAFA KAMARIĆ" GRAČANICA</v>
          </cell>
          <cell r="C17" t="str">
            <v>I</v>
          </cell>
          <cell r="D17">
            <v>3</v>
          </cell>
          <cell r="E17">
            <v>19</v>
          </cell>
          <cell r="F17">
            <v>50</v>
          </cell>
          <cell r="G17">
            <v>69</v>
          </cell>
          <cell r="H17">
            <v>67</v>
          </cell>
          <cell r="I17">
            <v>97.10144927536231</v>
          </cell>
          <cell r="J17">
            <v>2</v>
          </cell>
          <cell r="M17">
            <v>2</v>
          </cell>
          <cell r="N17">
            <v>2.898550724637681</v>
          </cell>
          <cell r="O17">
            <v>26</v>
          </cell>
          <cell r="P17">
            <v>33</v>
          </cell>
          <cell r="Q17">
            <v>10</v>
          </cell>
          <cell r="S17">
            <v>69</v>
          </cell>
          <cell r="T17">
            <v>100</v>
          </cell>
          <cell r="V17">
            <v>0</v>
          </cell>
          <cell r="W17">
            <v>0</v>
          </cell>
          <cell r="X17">
            <v>0</v>
          </cell>
          <cell r="Y17">
            <v>4.231884057971015</v>
          </cell>
        </row>
        <row r="18">
          <cell r="C18" t="str">
            <v>II</v>
          </cell>
          <cell r="D18">
            <v>4</v>
          </cell>
          <cell r="E18">
            <v>34</v>
          </cell>
          <cell r="F18">
            <v>64</v>
          </cell>
          <cell r="G18">
            <v>98</v>
          </cell>
          <cell r="H18">
            <v>96</v>
          </cell>
          <cell r="I18">
            <v>97.95918367346938</v>
          </cell>
          <cell r="J18">
            <v>2</v>
          </cell>
          <cell r="M18">
            <v>2</v>
          </cell>
          <cell r="N18">
            <v>2.0408163265306123</v>
          </cell>
          <cell r="O18">
            <v>42</v>
          </cell>
          <cell r="P18">
            <v>40</v>
          </cell>
          <cell r="Q18">
            <v>16</v>
          </cell>
          <cell r="S18">
            <v>98</v>
          </cell>
          <cell r="T18">
            <v>100</v>
          </cell>
          <cell r="V18">
            <v>0</v>
          </cell>
          <cell r="W18">
            <v>0</v>
          </cell>
          <cell r="X18">
            <v>0</v>
          </cell>
          <cell r="Y18">
            <v>4.26530612244898</v>
          </cell>
        </row>
        <row r="19">
          <cell r="C19" t="str">
            <v>III</v>
          </cell>
          <cell r="D19">
            <v>6</v>
          </cell>
          <cell r="E19">
            <v>52</v>
          </cell>
          <cell r="F19">
            <v>98</v>
          </cell>
          <cell r="G19">
            <v>150</v>
          </cell>
          <cell r="H19">
            <v>142</v>
          </cell>
          <cell r="I19">
            <v>94.66666666666667</v>
          </cell>
          <cell r="J19">
            <v>8</v>
          </cell>
          <cell r="M19">
            <v>8</v>
          </cell>
          <cell r="N19">
            <v>5.333333333333334</v>
          </cell>
          <cell r="O19">
            <v>52</v>
          </cell>
          <cell r="P19">
            <v>70</v>
          </cell>
          <cell r="Q19">
            <v>28</v>
          </cell>
          <cell r="S19">
            <v>150</v>
          </cell>
          <cell r="T19">
            <v>100</v>
          </cell>
          <cell r="V19">
            <v>0</v>
          </cell>
          <cell r="W19">
            <v>0</v>
          </cell>
          <cell r="X19">
            <v>0</v>
          </cell>
          <cell r="Y19">
            <v>4.16</v>
          </cell>
        </row>
        <row r="20">
          <cell r="C20" t="str">
            <v>IV</v>
          </cell>
          <cell r="D20">
            <v>5</v>
          </cell>
          <cell r="E20">
            <v>39</v>
          </cell>
          <cell r="F20">
            <v>91</v>
          </cell>
          <cell r="G20">
            <v>130</v>
          </cell>
          <cell r="H20">
            <v>125</v>
          </cell>
          <cell r="I20">
            <v>96.15384615384616</v>
          </cell>
          <cell r="K20">
            <v>5</v>
          </cell>
          <cell r="M20">
            <v>5</v>
          </cell>
          <cell r="N20">
            <v>3.8461538461538463</v>
          </cell>
          <cell r="O20">
            <v>69</v>
          </cell>
          <cell r="P20">
            <v>35</v>
          </cell>
          <cell r="Q20">
            <v>25</v>
          </cell>
          <cell r="R20">
            <v>1</v>
          </cell>
          <cell r="S20">
            <v>130</v>
          </cell>
          <cell r="T20">
            <v>100</v>
          </cell>
          <cell r="V20">
            <v>0</v>
          </cell>
          <cell r="W20">
            <v>0</v>
          </cell>
          <cell r="X20">
            <v>0</v>
          </cell>
          <cell r="Y20">
            <v>4.323076923076923</v>
          </cell>
        </row>
        <row r="21">
          <cell r="B21" t="str">
            <v>UKUPNO </v>
          </cell>
          <cell r="D21">
            <v>18</v>
          </cell>
          <cell r="E21">
            <v>144</v>
          </cell>
          <cell r="F21">
            <v>303</v>
          </cell>
          <cell r="G21">
            <v>447</v>
          </cell>
          <cell r="H21">
            <v>430</v>
          </cell>
          <cell r="I21">
            <v>96.19686800894854</v>
          </cell>
          <cell r="J21">
            <v>12</v>
          </cell>
          <cell r="K21">
            <v>5</v>
          </cell>
          <cell r="L21">
            <v>0</v>
          </cell>
          <cell r="M21">
            <v>17</v>
          </cell>
          <cell r="N21">
            <v>3.803131991051454</v>
          </cell>
          <cell r="O21">
            <v>189</v>
          </cell>
          <cell r="P21">
            <v>178</v>
          </cell>
          <cell r="Q21">
            <v>79</v>
          </cell>
          <cell r="R21">
            <v>1</v>
          </cell>
          <cell r="S21">
            <v>447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4.241610738255034</v>
          </cell>
        </row>
        <row r="22">
          <cell r="A22">
            <v>4</v>
          </cell>
          <cell r="B22" t="str">
            <v>GIMNAZIJA LUKAVAC</v>
          </cell>
          <cell r="C22" t="str">
            <v>I</v>
          </cell>
          <cell r="D22">
            <v>2</v>
          </cell>
          <cell r="E22">
            <v>15</v>
          </cell>
          <cell r="F22">
            <v>41</v>
          </cell>
          <cell r="G22">
            <v>56</v>
          </cell>
          <cell r="H22">
            <v>51</v>
          </cell>
          <cell r="I22">
            <v>91.07142857142857</v>
          </cell>
          <cell r="J22">
            <v>2</v>
          </cell>
          <cell r="K22">
            <v>3</v>
          </cell>
          <cell r="M22">
            <v>5</v>
          </cell>
          <cell r="N22">
            <v>8.928571428571429</v>
          </cell>
          <cell r="O22">
            <v>30</v>
          </cell>
          <cell r="P22">
            <v>21</v>
          </cell>
          <cell r="Q22">
            <v>4</v>
          </cell>
          <cell r="R22">
            <v>1</v>
          </cell>
          <cell r="S22">
            <v>56</v>
          </cell>
          <cell r="T22">
            <v>100</v>
          </cell>
          <cell r="V22">
            <v>0</v>
          </cell>
          <cell r="W22">
            <v>0</v>
          </cell>
          <cell r="X22">
            <v>0</v>
          </cell>
          <cell r="Y22">
            <v>4.428571428571429</v>
          </cell>
        </row>
        <row r="23">
          <cell r="C23" t="str">
            <v>II</v>
          </cell>
          <cell r="D23">
            <v>4</v>
          </cell>
          <cell r="E23">
            <v>27</v>
          </cell>
          <cell r="F23">
            <v>59</v>
          </cell>
          <cell r="G23">
            <v>86</v>
          </cell>
          <cell r="H23">
            <v>75</v>
          </cell>
          <cell r="I23">
            <v>87.20930232558139</v>
          </cell>
          <cell r="J23">
            <v>7</v>
          </cell>
          <cell r="K23">
            <v>4</v>
          </cell>
          <cell r="M23">
            <v>11</v>
          </cell>
          <cell r="N23">
            <v>12.790697674418606</v>
          </cell>
          <cell r="O23">
            <v>38</v>
          </cell>
          <cell r="P23">
            <v>33</v>
          </cell>
          <cell r="Q23">
            <v>14</v>
          </cell>
          <cell r="R23">
            <v>1</v>
          </cell>
          <cell r="S23">
            <v>86</v>
          </cell>
          <cell r="T23">
            <v>100</v>
          </cell>
          <cell r="V23">
            <v>0</v>
          </cell>
          <cell r="W23">
            <v>0</v>
          </cell>
          <cell r="X23">
            <v>0</v>
          </cell>
          <cell r="Y23">
            <v>4.255813953488372</v>
          </cell>
        </row>
        <row r="24">
          <cell r="C24" t="str">
            <v>III</v>
          </cell>
          <cell r="D24">
            <v>4</v>
          </cell>
          <cell r="E24">
            <v>34</v>
          </cell>
          <cell r="F24">
            <v>92</v>
          </cell>
          <cell r="G24">
            <v>126</v>
          </cell>
          <cell r="H24">
            <v>113</v>
          </cell>
          <cell r="I24">
            <v>89.68253968253968</v>
          </cell>
          <cell r="J24">
            <v>7</v>
          </cell>
          <cell r="K24">
            <v>6</v>
          </cell>
          <cell r="M24">
            <v>13</v>
          </cell>
          <cell r="N24">
            <v>10.317460317460316</v>
          </cell>
          <cell r="O24">
            <v>59</v>
          </cell>
          <cell r="P24">
            <v>44</v>
          </cell>
          <cell r="Q24">
            <v>22</v>
          </cell>
          <cell r="S24">
            <v>125</v>
          </cell>
          <cell r="T24">
            <v>99.20634920634922</v>
          </cell>
          <cell r="U24">
            <v>1</v>
          </cell>
          <cell r="V24">
            <v>0.7936507936507936</v>
          </cell>
          <cell r="W24">
            <v>0</v>
          </cell>
          <cell r="X24">
            <v>0</v>
          </cell>
          <cell r="Y24">
            <v>4.26984126984127</v>
          </cell>
        </row>
        <row r="25">
          <cell r="C25" t="str">
            <v>IV</v>
          </cell>
          <cell r="D25">
            <v>5</v>
          </cell>
          <cell r="E25">
            <v>44</v>
          </cell>
          <cell r="F25">
            <v>96</v>
          </cell>
          <cell r="G25">
            <v>140</v>
          </cell>
          <cell r="H25">
            <v>140</v>
          </cell>
          <cell r="I25">
            <v>100</v>
          </cell>
          <cell r="M25">
            <v>0</v>
          </cell>
          <cell r="N25">
            <v>0</v>
          </cell>
          <cell r="O25">
            <v>74</v>
          </cell>
          <cell r="P25">
            <v>49</v>
          </cell>
          <cell r="Q25">
            <v>17</v>
          </cell>
          <cell r="S25">
            <v>140</v>
          </cell>
          <cell r="T25">
            <v>100</v>
          </cell>
          <cell r="V25">
            <v>0</v>
          </cell>
          <cell r="W25">
            <v>0</v>
          </cell>
          <cell r="X25">
            <v>0</v>
          </cell>
          <cell r="Y25">
            <v>4.4071428571428575</v>
          </cell>
        </row>
        <row r="26">
          <cell r="B26" t="str">
            <v>UKUPNO </v>
          </cell>
          <cell r="D26">
            <v>15</v>
          </cell>
          <cell r="E26">
            <v>120</v>
          </cell>
          <cell r="F26">
            <v>288</v>
          </cell>
          <cell r="G26">
            <v>408</v>
          </cell>
          <cell r="H26">
            <v>379</v>
          </cell>
          <cell r="I26">
            <v>92.8921568627451</v>
          </cell>
          <cell r="J26">
            <v>16</v>
          </cell>
          <cell r="K26">
            <v>13</v>
          </cell>
          <cell r="L26">
            <v>0</v>
          </cell>
          <cell r="M26">
            <v>29</v>
          </cell>
          <cell r="N26">
            <v>7.107843137254902</v>
          </cell>
          <cell r="O26">
            <v>201</v>
          </cell>
          <cell r="P26">
            <v>147</v>
          </cell>
          <cell r="Q26">
            <v>57</v>
          </cell>
          <cell r="R26">
            <v>2</v>
          </cell>
          <cell r="S26">
            <v>407</v>
          </cell>
          <cell r="T26">
            <v>99.75490196078431</v>
          </cell>
          <cell r="U26">
            <v>1</v>
          </cell>
          <cell r="V26">
            <v>0.24509803921568626</v>
          </cell>
          <cell r="W26">
            <v>0</v>
          </cell>
          <cell r="X26">
            <v>0</v>
          </cell>
          <cell r="Y26">
            <v>4.33578431372549</v>
          </cell>
        </row>
        <row r="27">
          <cell r="A27">
            <v>5</v>
          </cell>
          <cell r="B27" t="str">
            <v>GIMNAZIJA ŽIVINICE</v>
          </cell>
          <cell r="C27" t="str">
            <v>I</v>
          </cell>
          <cell r="D27">
            <v>3</v>
          </cell>
          <cell r="E27">
            <v>19</v>
          </cell>
          <cell r="F27">
            <v>48</v>
          </cell>
          <cell r="G27">
            <v>67</v>
          </cell>
          <cell r="H27">
            <v>67</v>
          </cell>
          <cell r="I27">
            <v>100</v>
          </cell>
          <cell r="M27">
            <v>0</v>
          </cell>
          <cell r="N27">
            <v>0</v>
          </cell>
          <cell r="O27">
            <v>41</v>
          </cell>
          <cell r="P27">
            <v>23</v>
          </cell>
          <cell r="Q27">
            <v>3</v>
          </cell>
          <cell r="S27">
            <v>67</v>
          </cell>
          <cell r="T27">
            <v>100</v>
          </cell>
          <cell r="V27">
            <v>0</v>
          </cell>
          <cell r="W27">
            <v>0</v>
          </cell>
          <cell r="X27">
            <v>0</v>
          </cell>
          <cell r="Y27">
            <v>4.567164179104478</v>
          </cell>
        </row>
        <row r="28">
          <cell r="C28" t="str">
            <v>II</v>
          </cell>
          <cell r="D28">
            <v>3</v>
          </cell>
          <cell r="E28">
            <v>33</v>
          </cell>
          <cell r="F28">
            <v>57</v>
          </cell>
          <cell r="G28">
            <v>90</v>
          </cell>
          <cell r="H28">
            <v>90</v>
          </cell>
          <cell r="I28">
            <v>100</v>
          </cell>
          <cell r="M28">
            <v>0</v>
          </cell>
          <cell r="N28">
            <v>0</v>
          </cell>
          <cell r="O28">
            <v>44</v>
          </cell>
          <cell r="P28">
            <v>44</v>
          </cell>
          <cell r="Q28">
            <v>2</v>
          </cell>
          <cell r="S28">
            <v>90</v>
          </cell>
          <cell r="T28">
            <v>100</v>
          </cell>
          <cell r="V28">
            <v>0</v>
          </cell>
          <cell r="W28">
            <v>0</v>
          </cell>
          <cell r="X28">
            <v>0</v>
          </cell>
          <cell r="Y28">
            <v>4.466666666666667</v>
          </cell>
        </row>
        <row r="29">
          <cell r="C29" t="str">
            <v>III</v>
          </cell>
          <cell r="D29">
            <v>6</v>
          </cell>
          <cell r="E29">
            <v>34</v>
          </cell>
          <cell r="F29">
            <v>119</v>
          </cell>
          <cell r="G29">
            <v>153</v>
          </cell>
          <cell r="H29">
            <v>148</v>
          </cell>
          <cell r="I29">
            <v>96.73202614379085</v>
          </cell>
          <cell r="J29">
            <v>5</v>
          </cell>
          <cell r="M29">
            <v>5</v>
          </cell>
          <cell r="N29">
            <v>3.2679738562091507</v>
          </cell>
          <cell r="O29">
            <v>80</v>
          </cell>
          <cell r="P29">
            <v>57</v>
          </cell>
          <cell r="Q29">
            <v>14</v>
          </cell>
          <cell r="S29">
            <v>151</v>
          </cell>
          <cell r="T29">
            <v>98.69281045751634</v>
          </cell>
          <cell r="V29">
            <v>0</v>
          </cell>
          <cell r="W29">
            <v>2</v>
          </cell>
          <cell r="X29">
            <v>1.3071895424836601</v>
          </cell>
          <cell r="Y29">
            <v>4.437086092715232</v>
          </cell>
        </row>
        <row r="30">
          <cell r="C30" t="str">
            <v>IV</v>
          </cell>
          <cell r="D30">
            <v>6</v>
          </cell>
          <cell r="E30">
            <v>41</v>
          </cell>
          <cell r="F30">
            <v>121</v>
          </cell>
          <cell r="G30">
            <v>162</v>
          </cell>
          <cell r="H30">
            <v>160</v>
          </cell>
          <cell r="I30">
            <v>98.76543209876543</v>
          </cell>
          <cell r="K30">
            <v>1</v>
          </cell>
          <cell r="L30">
            <v>1</v>
          </cell>
          <cell r="M30">
            <v>2</v>
          </cell>
          <cell r="N30">
            <v>1.2345679012345678</v>
          </cell>
          <cell r="O30">
            <v>62</v>
          </cell>
          <cell r="P30">
            <v>68</v>
          </cell>
          <cell r="Q30">
            <v>31</v>
          </cell>
          <cell r="S30">
            <v>161</v>
          </cell>
          <cell r="T30">
            <v>99.38271604938271</v>
          </cell>
          <cell r="V30">
            <v>0</v>
          </cell>
          <cell r="W30">
            <v>1</v>
          </cell>
          <cell r="X30">
            <v>0.6172839506172839</v>
          </cell>
          <cell r="Y30">
            <v>4.192546583850931</v>
          </cell>
        </row>
        <row r="31">
          <cell r="B31" t="str">
            <v>UKUPNO </v>
          </cell>
          <cell r="D31">
            <v>18</v>
          </cell>
          <cell r="E31">
            <v>127</v>
          </cell>
          <cell r="F31">
            <v>345</v>
          </cell>
          <cell r="G31">
            <v>472</v>
          </cell>
          <cell r="H31">
            <v>465</v>
          </cell>
          <cell r="I31">
            <v>98.51694915254238</v>
          </cell>
          <cell r="J31">
            <v>5</v>
          </cell>
          <cell r="K31">
            <v>1</v>
          </cell>
          <cell r="L31">
            <v>1</v>
          </cell>
          <cell r="M31">
            <v>7</v>
          </cell>
          <cell r="N31">
            <v>1.4830508474576272</v>
          </cell>
          <cell r="O31">
            <v>227</v>
          </cell>
          <cell r="P31">
            <v>192</v>
          </cell>
          <cell r="Q31">
            <v>50</v>
          </cell>
          <cell r="R31">
            <v>0</v>
          </cell>
          <cell r="S31">
            <v>469</v>
          </cell>
          <cell r="T31">
            <v>99.36440677966102</v>
          </cell>
          <cell r="U31">
            <v>0</v>
          </cell>
          <cell r="V31">
            <v>0</v>
          </cell>
          <cell r="W31">
            <v>3</v>
          </cell>
          <cell r="X31">
            <v>0.6355932203389831</v>
          </cell>
          <cell r="Y31">
            <v>4.377398720682303</v>
          </cell>
        </row>
        <row r="32">
          <cell r="A32">
            <v>6</v>
          </cell>
          <cell r="B32" t="str">
            <v> MSŠ "MUSA ĆAZIM ĆATIĆ" KLADANJ</v>
          </cell>
          <cell r="C32" t="str">
            <v>I</v>
          </cell>
          <cell r="D32">
            <v>1</v>
          </cell>
          <cell r="E32">
            <v>8</v>
          </cell>
          <cell r="F32">
            <v>23</v>
          </cell>
          <cell r="G32">
            <v>31</v>
          </cell>
          <cell r="H32">
            <v>31</v>
          </cell>
          <cell r="I32">
            <v>100</v>
          </cell>
          <cell r="M32">
            <v>0</v>
          </cell>
          <cell r="N32">
            <v>0</v>
          </cell>
          <cell r="O32">
            <v>17</v>
          </cell>
          <cell r="P32">
            <v>10</v>
          </cell>
          <cell r="Q32">
            <v>4</v>
          </cell>
          <cell r="S32">
            <v>31</v>
          </cell>
          <cell r="T32">
            <v>100</v>
          </cell>
          <cell r="V32">
            <v>0</v>
          </cell>
          <cell r="W32">
            <v>0</v>
          </cell>
          <cell r="X32">
            <v>0</v>
          </cell>
          <cell r="Y32">
            <v>4.419354838709677</v>
          </cell>
        </row>
        <row r="33">
          <cell r="C33" t="str">
            <v>II</v>
          </cell>
          <cell r="D33">
            <v>2</v>
          </cell>
          <cell r="E33">
            <v>23</v>
          </cell>
          <cell r="F33">
            <v>30</v>
          </cell>
          <cell r="G33">
            <v>53</v>
          </cell>
          <cell r="H33">
            <v>53</v>
          </cell>
          <cell r="I33">
            <v>100</v>
          </cell>
          <cell r="M33">
            <v>0</v>
          </cell>
          <cell r="N33">
            <v>0</v>
          </cell>
          <cell r="O33">
            <v>24</v>
          </cell>
          <cell r="P33">
            <v>12</v>
          </cell>
          <cell r="Q33">
            <v>16</v>
          </cell>
          <cell r="R33">
            <v>1</v>
          </cell>
          <cell r="S33">
            <v>53</v>
          </cell>
          <cell r="T33">
            <v>100</v>
          </cell>
          <cell r="V33">
            <v>0</v>
          </cell>
          <cell r="W33">
            <v>0</v>
          </cell>
          <cell r="X33">
            <v>0</v>
          </cell>
          <cell r="Y33">
            <v>4.113207547169812</v>
          </cell>
        </row>
        <row r="34">
          <cell r="C34" t="str">
            <v>III</v>
          </cell>
          <cell r="D34">
            <v>2</v>
          </cell>
          <cell r="E34">
            <v>22</v>
          </cell>
          <cell r="F34">
            <v>30</v>
          </cell>
          <cell r="G34">
            <v>52</v>
          </cell>
          <cell r="H34">
            <v>46</v>
          </cell>
          <cell r="I34">
            <v>88.46153846153845</v>
          </cell>
          <cell r="J34">
            <v>5</v>
          </cell>
          <cell r="K34">
            <v>1</v>
          </cell>
          <cell r="M34">
            <v>6</v>
          </cell>
          <cell r="N34">
            <v>11.538461538461538</v>
          </cell>
          <cell r="O34">
            <v>24</v>
          </cell>
          <cell r="P34">
            <v>12</v>
          </cell>
          <cell r="Q34">
            <v>14</v>
          </cell>
          <cell r="R34">
            <v>2</v>
          </cell>
          <cell r="S34">
            <v>52</v>
          </cell>
          <cell r="T34">
            <v>100</v>
          </cell>
          <cell r="V34">
            <v>0</v>
          </cell>
          <cell r="W34">
            <v>0</v>
          </cell>
          <cell r="X34">
            <v>0</v>
          </cell>
          <cell r="Y34">
            <v>4.115384615384615</v>
          </cell>
        </row>
        <row r="35">
          <cell r="C35" t="str">
            <v>IV</v>
          </cell>
          <cell r="D35">
            <v>2</v>
          </cell>
          <cell r="E35">
            <v>33</v>
          </cell>
          <cell r="F35">
            <v>30</v>
          </cell>
          <cell r="G35">
            <v>63</v>
          </cell>
          <cell r="H35">
            <v>63</v>
          </cell>
          <cell r="I35">
            <v>100</v>
          </cell>
          <cell r="M35">
            <v>0</v>
          </cell>
          <cell r="N35">
            <v>0</v>
          </cell>
          <cell r="O35">
            <v>27</v>
          </cell>
          <cell r="P35">
            <v>23</v>
          </cell>
          <cell r="Q35">
            <v>12</v>
          </cell>
          <cell r="R35">
            <v>1</v>
          </cell>
          <cell r="S35">
            <v>63</v>
          </cell>
          <cell r="T35">
            <v>100</v>
          </cell>
          <cell r="V35">
            <v>0</v>
          </cell>
          <cell r="W35">
            <v>0</v>
          </cell>
          <cell r="X35">
            <v>0</v>
          </cell>
          <cell r="Y35">
            <v>4.2063492063492065</v>
          </cell>
        </row>
        <row r="36">
          <cell r="B36" t="str">
            <v>UKUPNO </v>
          </cell>
          <cell r="D36">
            <v>7</v>
          </cell>
          <cell r="E36">
            <v>86</v>
          </cell>
          <cell r="F36">
            <v>113</v>
          </cell>
          <cell r="G36">
            <v>199</v>
          </cell>
          <cell r="H36">
            <v>193</v>
          </cell>
          <cell r="I36">
            <v>96.98492462311557</v>
          </cell>
          <cell r="J36">
            <v>5</v>
          </cell>
          <cell r="K36">
            <v>1</v>
          </cell>
          <cell r="L36">
            <v>0</v>
          </cell>
          <cell r="M36">
            <v>6</v>
          </cell>
          <cell r="N36">
            <v>3.015075376884422</v>
          </cell>
          <cell r="O36">
            <v>92</v>
          </cell>
          <cell r="P36">
            <v>57</v>
          </cell>
          <cell r="Q36">
            <v>46</v>
          </cell>
          <cell r="R36">
            <v>4</v>
          </cell>
          <cell r="S36">
            <v>199</v>
          </cell>
          <cell r="T36">
            <v>100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4.190954773869347</v>
          </cell>
        </row>
        <row r="39">
          <cell r="A39" t="str">
            <v>Red.</v>
          </cell>
          <cell r="B39" t="str">
            <v>ŠKOLA I MJESTO</v>
          </cell>
          <cell r="C39" t="str">
            <v>Razred</v>
          </cell>
          <cell r="D39" t="str">
            <v>Broj odjeljenja</v>
          </cell>
          <cell r="E39" t="str">
            <v>Broj učenika</v>
          </cell>
          <cell r="H39" t="str">
            <v>Uspjeh u junu</v>
          </cell>
          <cell r="O39" t="str">
            <v>Uspijeh poslije popravnih</v>
          </cell>
          <cell r="W39" t="str">
            <v>Neocjenjeni</v>
          </cell>
          <cell r="Y39" t="str">
            <v>Srednja ocjena</v>
          </cell>
        </row>
        <row r="40">
          <cell r="A40" t="str">
            <v>broj</v>
          </cell>
          <cell r="H40" t="str">
            <v>Prolazi</v>
          </cell>
          <cell r="J40" t="str">
            <v>Pada </v>
          </cell>
          <cell r="O40" t="str">
            <v>Prolazi</v>
          </cell>
          <cell r="U40" t="str">
            <v>Pada</v>
          </cell>
        </row>
        <row r="41">
          <cell r="E41" t="str">
            <v>M</v>
          </cell>
          <cell r="F41" t="str">
            <v>Ž</v>
          </cell>
          <cell r="G41" t="str">
            <v>Sv.</v>
          </cell>
          <cell r="H41" t="str">
            <v>uč.</v>
          </cell>
          <cell r="I41" t="str">
            <v>%</v>
          </cell>
          <cell r="J41" t="str">
            <v>1sl.</v>
          </cell>
          <cell r="K41" t="str">
            <v>2sl.</v>
          </cell>
          <cell r="L41" t="str">
            <v>3 i v.</v>
          </cell>
          <cell r="M41" t="str">
            <v>Sv.</v>
          </cell>
          <cell r="N41" t="str">
            <v>%</v>
          </cell>
          <cell r="O41" t="str">
            <v>od.</v>
          </cell>
          <cell r="P41" t="str">
            <v>vr.</v>
          </cell>
          <cell r="Q41" t="str">
            <v>dob.</v>
          </cell>
          <cell r="R41" t="str">
            <v>dov.</v>
          </cell>
          <cell r="S41" t="str">
            <v>Sv.</v>
          </cell>
          <cell r="T41" t="str">
            <v>%</v>
          </cell>
          <cell r="U41" t="str">
            <v>uč.</v>
          </cell>
          <cell r="V41" t="str">
            <v>%</v>
          </cell>
          <cell r="W41" t="str">
            <v>Broj</v>
          </cell>
          <cell r="X41" t="str">
            <v>%</v>
          </cell>
        </row>
        <row r="42">
          <cell r="A42">
            <v>7</v>
          </cell>
          <cell r="B42" t="str">
            <v>MSŠ KALESIJA</v>
          </cell>
          <cell r="C42" t="str">
            <v>I</v>
          </cell>
          <cell r="D42">
            <v>1</v>
          </cell>
          <cell r="E42">
            <v>8</v>
          </cell>
          <cell r="F42">
            <v>13</v>
          </cell>
          <cell r="G42">
            <v>21</v>
          </cell>
          <cell r="H42">
            <v>21</v>
          </cell>
          <cell r="I42">
            <v>100</v>
          </cell>
          <cell r="M42">
            <v>0</v>
          </cell>
          <cell r="N42">
            <v>0</v>
          </cell>
          <cell r="O42">
            <v>6</v>
          </cell>
          <cell r="P42">
            <v>14</v>
          </cell>
          <cell r="Q42">
            <v>1</v>
          </cell>
          <cell r="S42">
            <v>21</v>
          </cell>
          <cell r="T42">
            <v>100</v>
          </cell>
          <cell r="V42">
            <v>0</v>
          </cell>
          <cell r="W42">
            <v>0</v>
          </cell>
          <cell r="X42">
            <v>0</v>
          </cell>
          <cell r="Y42">
            <v>4.238095238095238</v>
          </cell>
        </row>
        <row r="43">
          <cell r="C43" t="str">
            <v>II</v>
          </cell>
          <cell r="D43">
            <v>1</v>
          </cell>
          <cell r="E43">
            <v>7</v>
          </cell>
          <cell r="F43">
            <v>22</v>
          </cell>
          <cell r="G43">
            <v>29</v>
          </cell>
          <cell r="H43">
            <v>27</v>
          </cell>
          <cell r="I43">
            <v>93.10344827586206</v>
          </cell>
          <cell r="J43">
            <v>2</v>
          </cell>
          <cell r="M43">
            <v>2</v>
          </cell>
          <cell r="N43">
            <v>6.896551724137931</v>
          </cell>
          <cell r="O43">
            <v>14</v>
          </cell>
          <cell r="P43">
            <v>12</v>
          </cell>
          <cell r="Q43">
            <v>3</v>
          </cell>
          <cell r="S43">
            <v>29</v>
          </cell>
          <cell r="T43">
            <v>100</v>
          </cell>
          <cell r="V43">
            <v>0</v>
          </cell>
          <cell r="W43">
            <v>0</v>
          </cell>
          <cell r="X43">
            <v>0</v>
          </cell>
          <cell r="Y43">
            <v>4.379310344827586</v>
          </cell>
        </row>
        <row r="44">
          <cell r="C44" t="str">
            <v>III</v>
          </cell>
          <cell r="D44">
            <v>2</v>
          </cell>
          <cell r="E44">
            <v>11</v>
          </cell>
          <cell r="F44">
            <v>41</v>
          </cell>
          <cell r="G44">
            <v>52</v>
          </cell>
          <cell r="H44">
            <v>49</v>
          </cell>
          <cell r="I44">
            <v>94.23076923076923</v>
          </cell>
          <cell r="J44">
            <v>3</v>
          </cell>
          <cell r="M44">
            <v>3</v>
          </cell>
          <cell r="N44">
            <v>5.769230769230769</v>
          </cell>
          <cell r="O44">
            <v>14</v>
          </cell>
          <cell r="P44">
            <v>25</v>
          </cell>
          <cell r="Q44">
            <v>13</v>
          </cell>
          <cell r="S44">
            <v>52</v>
          </cell>
          <cell r="T44">
            <v>100</v>
          </cell>
          <cell r="V44">
            <v>0</v>
          </cell>
          <cell r="W44">
            <v>0</v>
          </cell>
          <cell r="X44">
            <v>0</v>
          </cell>
          <cell r="Y44">
            <v>4.019230769230769</v>
          </cell>
        </row>
        <row r="45">
          <cell r="C45" t="str">
            <v>IV</v>
          </cell>
          <cell r="D45">
            <v>1</v>
          </cell>
          <cell r="E45">
            <v>10</v>
          </cell>
          <cell r="F45">
            <v>16</v>
          </cell>
          <cell r="G45">
            <v>26</v>
          </cell>
          <cell r="H45">
            <v>26</v>
          </cell>
          <cell r="I45">
            <v>100</v>
          </cell>
          <cell r="M45">
            <v>0</v>
          </cell>
          <cell r="N45">
            <v>0</v>
          </cell>
          <cell r="O45">
            <v>11</v>
          </cell>
          <cell r="P45">
            <v>14</v>
          </cell>
          <cell r="Q45">
            <v>1</v>
          </cell>
          <cell r="S45">
            <v>26</v>
          </cell>
          <cell r="T45">
            <v>100</v>
          </cell>
          <cell r="V45">
            <v>0</v>
          </cell>
          <cell r="W45">
            <v>0</v>
          </cell>
          <cell r="X45">
            <v>0</v>
          </cell>
          <cell r="Y45">
            <v>4.384615384615385</v>
          </cell>
        </row>
        <row r="46">
          <cell r="B46" t="str">
            <v>UKUPNO </v>
          </cell>
          <cell r="D46">
            <v>5</v>
          </cell>
          <cell r="E46">
            <v>36</v>
          </cell>
          <cell r="F46">
            <v>92</v>
          </cell>
          <cell r="G46">
            <v>128</v>
          </cell>
          <cell r="H46">
            <v>123</v>
          </cell>
          <cell r="I46">
            <v>96.09375</v>
          </cell>
          <cell r="J46">
            <v>5</v>
          </cell>
          <cell r="K46">
            <v>0</v>
          </cell>
          <cell r="L46">
            <v>0</v>
          </cell>
          <cell r="M46">
            <v>5</v>
          </cell>
          <cell r="N46">
            <v>3.90625</v>
          </cell>
          <cell r="O46">
            <v>45</v>
          </cell>
          <cell r="P46">
            <v>65</v>
          </cell>
          <cell r="Q46">
            <v>18</v>
          </cell>
          <cell r="R46">
            <v>0</v>
          </cell>
          <cell r="S46">
            <v>128</v>
          </cell>
          <cell r="T46">
            <v>100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4.2109375</v>
          </cell>
        </row>
        <row r="47">
          <cell r="A47">
            <v>8</v>
          </cell>
          <cell r="B47" t="str">
            <v>MSŠ BANOVIĆI</v>
          </cell>
          <cell r="C47" t="str">
            <v>I</v>
          </cell>
          <cell r="D47">
            <v>2</v>
          </cell>
          <cell r="E47">
            <v>20</v>
          </cell>
          <cell r="F47">
            <v>26</v>
          </cell>
          <cell r="G47">
            <v>46</v>
          </cell>
          <cell r="H47">
            <v>46</v>
          </cell>
          <cell r="I47">
            <v>100</v>
          </cell>
          <cell r="M47">
            <v>0</v>
          </cell>
          <cell r="N47">
            <v>0</v>
          </cell>
          <cell r="O47">
            <v>28</v>
          </cell>
          <cell r="P47">
            <v>18</v>
          </cell>
          <cell r="S47">
            <v>46</v>
          </cell>
          <cell r="T47">
            <v>100</v>
          </cell>
          <cell r="V47">
            <v>0</v>
          </cell>
          <cell r="W47">
            <v>0</v>
          </cell>
          <cell r="X47">
            <v>0</v>
          </cell>
          <cell r="Y47">
            <v>4.608695652173913</v>
          </cell>
        </row>
        <row r="48">
          <cell r="C48" t="str">
            <v>II</v>
          </cell>
          <cell r="D48">
            <v>2</v>
          </cell>
          <cell r="E48">
            <v>5</v>
          </cell>
          <cell r="F48">
            <v>41</v>
          </cell>
          <cell r="G48">
            <v>46</v>
          </cell>
          <cell r="H48">
            <v>46</v>
          </cell>
          <cell r="I48">
            <v>100</v>
          </cell>
          <cell r="M48">
            <v>0</v>
          </cell>
          <cell r="N48">
            <v>0</v>
          </cell>
          <cell r="O48">
            <v>35</v>
          </cell>
          <cell r="P48">
            <v>10</v>
          </cell>
          <cell r="Q48">
            <v>1</v>
          </cell>
          <cell r="S48">
            <v>46</v>
          </cell>
          <cell r="T48">
            <v>100</v>
          </cell>
          <cell r="V48">
            <v>0</v>
          </cell>
          <cell r="W48">
            <v>0</v>
          </cell>
          <cell r="X48">
            <v>0</v>
          </cell>
          <cell r="Y48">
            <v>4.739130434782608</v>
          </cell>
        </row>
        <row r="49">
          <cell r="C49" t="str">
            <v>III</v>
          </cell>
          <cell r="D49">
            <v>2</v>
          </cell>
          <cell r="E49">
            <v>15</v>
          </cell>
          <cell r="F49">
            <v>51</v>
          </cell>
          <cell r="G49">
            <v>66</v>
          </cell>
          <cell r="H49">
            <v>66</v>
          </cell>
          <cell r="I49">
            <v>100</v>
          </cell>
          <cell r="M49">
            <v>0</v>
          </cell>
          <cell r="N49">
            <v>0</v>
          </cell>
          <cell r="O49">
            <v>57</v>
          </cell>
          <cell r="P49">
            <v>9</v>
          </cell>
          <cell r="S49">
            <v>66</v>
          </cell>
          <cell r="T49">
            <v>100</v>
          </cell>
          <cell r="V49">
            <v>0</v>
          </cell>
          <cell r="W49">
            <v>0</v>
          </cell>
          <cell r="X49">
            <v>0</v>
          </cell>
          <cell r="Y49">
            <v>4.863636363636363</v>
          </cell>
        </row>
        <row r="50">
          <cell r="C50" t="str">
            <v>IV</v>
          </cell>
          <cell r="D50">
            <v>2</v>
          </cell>
          <cell r="E50">
            <v>21</v>
          </cell>
          <cell r="F50">
            <v>48</v>
          </cell>
          <cell r="G50">
            <v>69</v>
          </cell>
          <cell r="H50">
            <v>69</v>
          </cell>
          <cell r="I50">
            <v>100</v>
          </cell>
          <cell r="M50">
            <v>0</v>
          </cell>
          <cell r="N50">
            <v>0</v>
          </cell>
          <cell r="O50">
            <v>59</v>
          </cell>
          <cell r="P50">
            <v>10</v>
          </cell>
          <cell r="S50">
            <v>69</v>
          </cell>
          <cell r="T50">
            <v>100</v>
          </cell>
          <cell r="V50">
            <v>0</v>
          </cell>
          <cell r="W50">
            <v>0</v>
          </cell>
          <cell r="X50">
            <v>0</v>
          </cell>
          <cell r="Y50">
            <v>4.855072463768116</v>
          </cell>
        </row>
        <row r="51">
          <cell r="B51" t="str">
            <v>UKUPNO </v>
          </cell>
          <cell r="D51">
            <v>8</v>
          </cell>
          <cell r="E51">
            <v>61</v>
          </cell>
          <cell r="F51">
            <v>166</v>
          </cell>
          <cell r="G51">
            <v>227</v>
          </cell>
          <cell r="H51">
            <v>227</v>
          </cell>
          <cell r="I51">
            <v>100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179</v>
          </cell>
          <cell r="P51">
            <v>47</v>
          </cell>
          <cell r="Q51">
            <v>1</v>
          </cell>
          <cell r="R51">
            <v>0</v>
          </cell>
          <cell r="S51">
            <v>227</v>
          </cell>
          <cell r="T51">
            <v>100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4.784140969162996</v>
          </cell>
        </row>
        <row r="52">
          <cell r="A52">
            <v>9</v>
          </cell>
          <cell r="B52" t="str">
            <v>MSŠ SAPNA</v>
          </cell>
          <cell r="C52" t="str">
            <v>I</v>
          </cell>
          <cell r="D52">
            <v>1</v>
          </cell>
          <cell r="E52">
            <v>10</v>
          </cell>
          <cell r="F52">
            <v>13</v>
          </cell>
          <cell r="G52">
            <v>23</v>
          </cell>
          <cell r="H52">
            <v>23</v>
          </cell>
          <cell r="I52">
            <v>100</v>
          </cell>
          <cell r="M52">
            <v>0</v>
          </cell>
          <cell r="N52">
            <v>0</v>
          </cell>
          <cell r="O52">
            <v>6</v>
          </cell>
          <cell r="P52">
            <v>10</v>
          </cell>
          <cell r="Q52">
            <v>7</v>
          </cell>
          <cell r="S52">
            <v>23</v>
          </cell>
          <cell r="T52">
            <v>100</v>
          </cell>
          <cell r="V52">
            <v>0</v>
          </cell>
          <cell r="W52">
            <v>0</v>
          </cell>
          <cell r="X52">
            <v>0</v>
          </cell>
          <cell r="Y52">
            <v>3.9565217391304346</v>
          </cell>
        </row>
        <row r="53">
          <cell r="C53" t="str">
            <v>II</v>
          </cell>
          <cell r="D53">
            <v>1</v>
          </cell>
          <cell r="E53">
            <v>9</v>
          </cell>
          <cell r="F53">
            <v>10</v>
          </cell>
          <cell r="G53">
            <v>19</v>
          </cell>
          <cell r="H53">
            <v>19</v>
          </cell>
          <cell r="I53">
            <v>100</v>
          </cell>
          <cell r="M53">
            <v>0</v>
          </cell>
          <cell r="N53">
            <v>0</v>
          </cell>
          <cell r="O53">
            <v>8</v>
          </cell>
          <cell r="P53">
            <v>11</v>
          </cell>
          <cell r="S53">
            <v>19</v>
          </cell>
          <cell r="T53">
            <v>100</v>
          </cell>
          <cell r="V53">
            <v>0</v>
          </cell>
          <cell r="W53">
            <v>0</v>
          </cell>
          <cell r="X53">
            <v>0</v>
          </cell>
          <cell r="Y53">
            <v>4.421052631578948</v>
          </cell>
        </row>
        <row r="54">
          <cell r="C54" t="str">
            <v>III</v>
          </cell>
          <cell r="D54">
            <v>1</v>
          </cell>
          <cell r="E54">
            <v>7</v>
          </cell>
          <cell r="F54">
            <v>22</v>
          </cell>
          <cell r="G54">
            <v>29</v>
          </cell>
          <cell r="H54">
            <v>29</v>
          </cell>
          <cell r="I54">
            <v>100</v>
          </cell>
          <cell r="M54">
            <v>0</v>
          </cell>
          <cell r="N54">
            <v>0</v>
          </cell>
          <cell r="O54">
            <v>10</v>
          </cell>
          <cell r="P54">
            <v>18</v>
          </cell>
          <cell r="Q54">
            <v>1</v>
          </cell>
          <cell r="S54">
            <v>29</v>
          </cell>
          <cell r="T54">
            <v>100</v>
          </cell>
          <cell r="V54">
            <v>0</v>
          </cell>
          <cell r="W54">
            <v>0</v>
          </cell>
          <cell r="X54">
            <v>0</v>
          </cell>
          <cell r="Y54">
            <v>4.310344827586207</v>
          </cell>
        </row>
        <row r="55">
          <cell r="C55" t="str">
            <v>IV</v>
          </cell>
          <cell r="G55">
            <v>0</v>
          </cell>
          <cell r="I55" t="str">
            <v/>
          </cell>
          <cell r="M55">
            <v>0</v>
          </cell>
          <cell r="N55" t="str">
            <v/>
          </cell>
          <cell r="S55">
            <v>0</v>
          </cell>
          <cell r="T55" t="str">
            <v/>
          </cell>
          <cell r="V55" t="str">
            <v/>
          </cell>
          <cell r="W55">
            <v>0</v>
          </cell>
          <cell r="X55" t="str">
            <v/>
          </cell>
          <cell r="Y55" t="str">
            <v/>
          </cell>
        </row>
        <row r="56">
          <cell r="B56" t="str">
            <v>UKUPNO </v>
          </cell>
          <cell r="D56">
            <v>3</v>
          </cell>
          <cell r="E56">
            <v>26</v>
          </cell>
          <cell r="F56">
            <v>45</v>
          </cell>
          <cell r="G56">
            <v>71</v>
          </cell>
          <cell r="H56">
            <v>71</v>
          </cell>
          <cell r="I56">
            <v>100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39</v>
          </cell>
          <cell r="Q56">
            <v>8</v>
          </cell>
          <cell r="R56">
            <v>0</v>
          </cell>
          <cell r="S56">
            <v>71</v>
          </cell>
          <cell r="T56">
            <v>100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4.225352112676056</v>
          </cell>
        </row>
        <row r="57">
          <cell r="A57">
            <v>10</v>
          </cell>
          <cell r="B57" t="str">
            <v>MSŠ SREBRENIK</v>
          </cell>
          <cell r="C57" t="str">
            <v>I</v>
          </cell>
          <cell r="D57">
            <v>2</v>
          </cell>
          <cell r="E57">
            <v>14</v>
          </cell>
          <cell r="F57">
            <v>23</v>
          </cell>
          <cell r="G57">
            <v>37</v>
          </cell>
          <cell r="H57">
            <v>27</v>
          </cell>
          <cell r="I57">
            <v>72.97297297297297</v>
          </cell>
          <cell r="J57">
            <v>6</v>
          </cell>
          <cell r="K57">
            <v>4</v>
          </cell>
          <cell r="L57">
            <v>0</v>
          </cell>
          <cell r="M57">
            <v>10</v>
          </cell>
          <cell r="N57">
            <v>27.027027027027028</v>
          </cell>
          <cell r="O57">
            <v>12</v>
          </cell>
          <cell r="P57">
            <v>15</v>
          </cell>
          <cell r="Q57">
            <v>10</v>
          </cell>
          <cell r="S57">
            <v>37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4.054054054054054</v>
          </cell>
        </row>
        <row r="58">
          <cell r="C58" t="str">
            <v>II</v>
          </cell>
          <cell r="D58">
            <v>2</v>
          </cell>
          <cell r="E58">
            <v>11</v>
          </cell>
          <cell r="F58">
            <v>45</v>
          </cell>
          <cell r="G58">
            <v>56</v>
          </cell>
          <cell r="H58">
            <v>47</v>
          </cell>
          <cell r="I58">
            <v>83.92857142857143</v>
          </cell>
          <cell r="J58">
            <v>4</v>
          </cell>
          <cell r="K58">
            <v>5</v>
          </cell>
          <cell r="L58">
            <v>0</v>
          </cell>
          <cell r="M58">
            <v>9</v>
          </cell>
          <cell r="N58">
            <v>16.071428571428573</v>
          </cell>
          <cell r="O58">
            <v>24</v>
          </cell>
          <cell r="P58">
            <v>14</v>
          </cell>
          <cell r="Q58">
            <v>18</v>
          </cell>
          <cell r="S58">
            <v>56</v>
          </cell>
          <cell r="T58">
            <v>100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4.107142857142857</v>
          </cell>
        </row>
        <row r="59">
          <cell r="C59" t="str">
            <v>III</v>
          </cell>
          <cell r="D59">
            <v>2</v>
          </cell>
          <cell r="E59">
            <v>16</v>
          </cell>
          <cell r="F59">
            <v>48</v>
          </cell>
          <cell r="G59">
            <v>64</v>
          </cell>
          <cell r="H59">
            <v>51</v>
          </cell>
          <cell r="I59">
            <v>79.6875</v>
          </cell>
          <cell r="J59">
            <v>4</v>
          </cell>
          <cell r="K59">
            <v>9</v>
          </cell>
          <cell r="L59">
            <v>0</v>
          </cell>
          <cell r="M59">
            <v>13</v>
          </cell>
          <cell r="N59">
            <v>20.3125</v>
          </cell>
          <cell r="O59">
            <v>21</v>
          </cell>
          <cell r="P59">
            <v>25</v>
          </cell>
          <cell r="Q59">
            <v>16</v>
          </cell>
          <cell r="R59">
            <v>2</v>
          </cell>
          <cell r="S59">
            <v>64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4.015625</v>
          </cell>
        </row>
        <row r="60">
          <cell r="C60" t="str">
            <v>IV</v>
          </cell>
          <cell r="D60">
            <v>2</v>
          </cell>
          <cell r="E60">
            <v>19</v>
          </cell>
          <cell r="F60">
            <v>40</v>
          </cell>
          <cell r="G60">
            <v>59</v>
          </cell>
          <cell r="H60">
            <v>59</v>
          </cell>
          <cell r="I60">
            <v>100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</v>
          </cell>
          <cell r="P60">
            <v>23</v>
          </cell>
          <cell r="Q60">
            <v>14</v>
          </cell>
          <cell r="R60">
            <v>1</v>
          </cell>
          <cell r="S60">
            <v>59</v>
          </cell>
          <cell r="T60">
            <v>100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4.084745762711864</v>
          </cell>
        </row>
        <row r="61">
          <cell r="B61" t="str">
            <v>UKUPNO </v>
          </cell>
          <cell r="D61">
            <v>8</v>
          </cell>
          <cell r="E61">
            <v>60</v>
          </cell>
          <cell r="F61">
            <v>156</v>
          </cell>
          <cell r="G61">
            <v>216</v>
          </cell>
          <cell r="H61">
            <v>184</v>
          </cell>
          <cell r="I61">
            <v>85.18518518518519</v>
          </cell>
          <cell r="J61">
            <v>14</v>
          </cell>
          <cell r="K61">
            <v>18</v>
          </cell>
          <cell r="L61">
            <v>0</v>
          </cell>
          <cell r="M61">
            <v>32</v>
          </cell>
          <cell r="N61">
            <v>14.814814814814813</v>
          </cell>
          <cell r="O61">
            <v>78</v>
          </cell>
          <cell r="P61">
            <v>77</v>
          </cell>
          <cell r="Q61">
            <v>58</v>
          </cell>
          <cell r="R61">
            <v>3</v>
          </cell>
          <cell r="S61">
            <v>216</v>
          </cell>
          <cell r="T61">
            <v>100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4.064814814814815</v>
          </cell>
        </row>
        <row r="62">
          <cell r="A62">
            <v>11</v>
          </cell>
          <cell r="B62" t="str">
            <v>GIMNAZIJA "MEŠA SELIMOVIĆ" TUZLA</v>
          </cell>
          <cell r="C62" t="str">
            <v>I</v>
          </cell>
          <cell r="D62">
            <v>7</v>
          </cell>
          <cell r="E62">
            <v>67</v>
          </cell>
          <cell r="F62">
            <v>89</v>
          </cell>
          <cell r="G62">
            <v>156</v>
          </cell>
          <cell r="H62">
            <v>40</v>
          </cell>
          <cell r="I62">
            <v>25.64102564102564</v>
          </cell>
          <cell r="J62">
            <v>6</v>
          </cell>
          <cell r="K62">
            <v>9</v>
          </cell>
          <cell r="L62">
            <v>1</v>
          </cell>
          <cell r="M62">
            <v>16</v>
          </cell>
          <cell r="N62">
            <v>10.256410256410255</v>
          </cell>
          <cell r="O62">
            <v>81</v>
          </cell>
          <cell r="P62">
            <v>46</v>
          </cell>
          <cell r="Q62">
            <v>26</v>
          </cell>
          <cell r="R62">
            <v>2</v>
          </cell>
          <cell r="S62">
            <v>155</v>
          </cell>
          <cell r="T62">
            <v>99.35897435897436</v>
          </cell>
          <cell r="U62">
            <v>1</v>
          </cell>
          <cell r="V62">
            <v>0.641025641025641</v>
          </cell>
          <cell r="W62">
            <v>0</v>
          </cell>
          <cell r="X62">
            <v>0</v>
          </cell>
          <cell r="Y62">
            <v>4.3076923076923075</v>
          </cell>
        </row>
        <row r="63">
          <cell r="C63" t="str">
            <v>II</v>
          </cell>
          <cell r="D63">
            <v>9</v>
          </cell>
          <cell r="E63">
            <v>100</v>
          </cell>
          <cell r="F63">
            <v>125</v>
          </cell>
          <cell r="G63">
            <v>225</v>
          </cell>
          <cell r="H63">
            <v>208</v>
          </cell>
          <cell r="I63">
            <v>92.44444444444444</v>
          </cell>
          <cell r="J63">
            <v>13</v>
          </cell>
          <cell r="K63">
            <v>4</v>
          </cell>
          <cell r="M63">
            <v>17</v>
          </cell>
          <cell r="N63">
            <v>7.555555555555555</v>
          </cell>
          <cell r="O63">
            <v>123</v>
          </cell>
          <cell r="P63">
            <v>64</v>
          </cell>
          <cell r="Q63">
            <v>35</v>
          </cell>
          <cell r="R63">
            <v>3</v>
          </cell>
          <cell r="S63">
            <v>225</v>
          </cell>
          <cell r="T63">
            <v>100</v>
          </cell>
          <cell r="V63">
            <v>0</v>
          </cell>
          <cell r="W63">
            <v>0</v>
          </cell>
          <cell r="X63">
            <v>0</v>
          </cell>
          <cell r="Y63">
            <v>4.364444444444445</v>
          </cell>
        </row>
        <row r="64">
          <cell r="C64" t="str">
            <v>III</v>
          </cell>
          <cell r="D64">
            <v>11</v>
          </cell>
          <cell r="E64">
            <v>144</v>
          </cell>
          <cell r="F64">
            <v>139</v>
          </cell>
          <cell r="G64">
            <v>283</v>
          </cell>
          <cell r="H64">
            <v>251</v>
          </cell>
          <cell r="I64">
            <v>88.69257950530034</v>
          </cell>
          <cell r="J64">
            <v>17</v>
          </cell>
          <cell r="K64">
            <v>13</v>
          </cell>
          <cell r="M64">
            <v>30</v>
          </cell>
          <cell r="N64">
            <v>10.60070671378092</v>
          </cell>
          <cell r="O64">
            <v>132</v>
          </cell>
          <cell r="P64">
            <v>77</v>
          </cell>
          <cell r="Q64">
            <v>68</v>
          </cell>
          <cell r="R64">
            <v>5</v>
          </cell>
          <cell r="S64">
            <v>282</v>
          </cell>
          <cell r="T64">
            <v>99.64664310954063</v>
          </cell>
          <cell r="V64">
            <v>0</v>
          </cell>
          <cell r="W64">
            <v>1</v>
          </cell>
          <cell r="X64">
            <v>0.35335689045936397</v>
          </cell>
          <cell r="Y64">
            <v>4.191489361702128</v>
          </cell>
        </row>
        <row r="65">
          <cell r="C65" t="str">
            <v>IV</v>
          </cell>
          <cell r="D65">
            <v>9</v>
          </cell>
          <cell r="E65">
            <v>106</v>
          </cell>
          <cell r="F65">
            <v>129</v>
          </cell>
          <cell r="G65">
            <v>235</v>
          </cell>
          <cell r="H65">
            <v>235</v>
          </cell>
          <cell r="I65">
            <v>100</v>
          </cell>
          <cell r="M65">
            <v>0</v>
          </cell>
          <cell r="N65">
            <v>0</v>
          </cell>
          <cell r="O65">
            <v>145</v>
          </cell>
          <cell r="P65">
            <v>61</v>
          </cell>
          <cell r="Q65">
            <v>28</v>
          </cell>
          <cell r="R65">
            <v>1</v>
          </cell>
          <cell r="S65">
            <v>235</v>
          </cell>
          <cell r="T65">
            <v>100</v>
          </cell>
          <cell r="V65">
            <v>0</v>
          </cell>
          <cell r="W65">
            <v>0</v>
          </cell>
          <cell r="X65">
            <v>0</v>
          </cell>
          <cell r="Y65">
            <v>4.48936170212766</v>
          </cell>
        </row>
        <row r="66">
          <cell r="B66" t="str">
            <v>UKUPNO </v>
          </cell>
          <cell r="D66">
            <v>36</v>
          </cell>
          <cell r="E66">
            <v>417</v>
          </cell>
          <cell r="F66">
            <v>482</v>
          </cell>
          <cell r="G66">
            <v>899</v>
          </cell>
          <cell r="H66">
            <v>734</v>
          </cell>
          <cell r="I66">
            <v>81.64627363737486</v>
          </cell>
          <cell r="J66">
            <v>36</v>
          </cell>
          <cell r="K66">
            <v>26</v>
          </cell>
          <cell r="L66">
            <v>1</v>
          </cell>
          <cell r="M66">
            <v>63</v>
          </cell>
          <cell r="N66">
            <v>7.007786429365963</v>
          </cell>
          <cell r="O66">
            <v>481</v>
          </cell>
          <cell r="P66">
            <v>248</v>
          </cell>
          <cell r="Q66">
            <v>157</v>
          </cell>
          <cell r="R66">
            <v>11</v>
          </cell>
          <cell r="S66">
            <v>897</v>
          </cell>
          <cell r="T66">
            <v>99.77753058954394</v>
          </cell>
          <cell r="U66">
            <v>1</v>
          </cell>
          <cell r="V66">
            <v>0.11123470522803114</v>
          </cell>
          <cell r="W66">
            <v>1</v>
          </cell>
          <cell r="X66">
            <v>0.11123470522803114</v>
          </cell>
          <cell r="Y66">
            <v>4.332962138084633</v>
          </cell>
        </row>
        <row r="67">
          <cell r="A67">
            <v>12</v>
          </cell>
          <cell r="B67" t="str">
            <v>GIMNAZIJA "ISMET MUJEZINOVIĆ"</v>
          </cell>
          <cell r="C67" t="str">
            <v>I</v>
          </cell>
          <cell r="D67">
            <v>5</v>
          </cell>
          <cell r="E67">
            <v>30</v>
          </cell>
          <cell r="F67">
            <v>79</v>
          </cell>
          <cell r="G67">
            <v>109</v>
          </cell>
          <cell r="H67">
            <v>98</v>
          </cell>
          <cell r="I67">
            <v>89.90825688073394</v>
          </cell>
          <cell r="J67">
            <v>6</v>
          </cell>
          <cell r="K67">
            <v>5</v>
          </cell>
          <cell r="M67">
            <v>11</v>
          </cell>
          <cell r="N67">
            <v>10.091743119266056</v>
          </cell>
          <cell r="O67">
            <v>36</v>
          </cell>
          <cell r="P67">
            <v>49</v>
          </cell>
          <cell r="Q67">
            <v>24</v>
          </cell>
          <cell r="S67">
            <v>109</v>
          </cell>
          <cell r="T67">
            <v>100</v>
          </cell>
          <cell r="V67">
            <v>0</v>
          </cell>
          <cell r="W67">
            <v>0</v>
          </cell>
          <cell r="X67">
            <v>0</v>
          </cell>
          <cell r="Y67">
            <v>4.110091743119266</v>
          </cell>
        </row>
        <row r="68">
          <cell r="C68" t="str">
            <v>II</v>
          </cell>
          <cell r="D68">
            <v>5</v>
          </cell>
          <cell r="E68">
            <v>31</v>
          </cell>
          <cell r="F68">
            <v>87</v>
          </cell>
          <cell r="G68">
            <v>118</v>
          </cell>
          <cell r="H68">
            <v>107</v>
          </cell>
          <cell r="I68">
            <v>90.67796610169492</v>
          </cell>
          <cell r="J68">
            <v>8</v>
          </cell>
          <cell r="K68">
            <v>2</v>
          </cell>
          <cell r="L68">
            <v>1</v>
          </cell>
          <cell r="M68">
            <v>11</v>
          </cell>
          <cell r="N68">
            <v>9.322033898305085</v>
          </cell>
          <cell r="O68">
            <v>39</v>
          </cell>
          <cell r="P68">
            <v>49</v>
          </cell>
          <cell r="Q68">
            <v>27</v>
          </cell>
          <cell r="R68">
            <v>2</v>
          </cell>
          <cell r="S68">
            <v>117</v>
          </cell>
          <cell r="T68">
            <v>99.15254237288136</v>
          </cell>
          <cell r="U68">
            <v>1</v>
          </cell>
          <cell r="V68">
            <v>0.847457627118644</v>
          </cell>
          <cell r="W68">
            <v>0</v>
          </cell>
          <cell r="X68">
            <v>0</v>
          </cell>
          <cell r="Y68">
            <v>4.0423728813559325</v>
          </cell>
        </row>
        <row r="69">
          <cell r="C69" t="str">
            <v>III</v>
          </cell>
          <cell r="D69">
            <v>7</v>
          </cell>
          <cell r="E69">
            <v>51</v>
          </cell>
          <cell r="F69">
            <v>112</v>
          </cell>
          <cell r="G69">
            <v>163</v>
          </cell>
          <cell r="H69">
            <v>138</v>
          </cell>
          <cell r="I69">
            <v>84.66257668711657</v>
          </cell>
          <cell r="J69">
            <v>13</v>
          </cell>
          <cell r="K69">
            <v>10</v>
          </cell>
          <cell r="L69">
            <v>2</v>
          </cell>
          <cell r="M69">
            <v>25</v>
          </cell>
          <cell r="N69">
            <v>15.337423312883436</v>
          </cell>
          <cell r="O69">
            <v>55</v>
          </cell>
          <cell r="P69">
            <v>62</v>
          </cell>
          <cell r="Q69">
            <v>42</v>
          </cell>
          <cell r="R69">
            <v>2</v>
          </cell>
          <cell r="S69">
            <v>161</v>
          </cell>
          <cell r="T69">
            <v>98.77300613496932</v>
          </cell>
          <cell r="U69">
            <v>2</v>
          </cell>
          <cell r="V69">
            <v>1.2269938650306749</v>
          </cell>
          <cell r="W69">
            <v>0</v>
          </cell>
          <cell r="X69">
            <v>0</v>
          </cell>
          <cell r="Y69">
            <v>4.0184049079754605</v>
          </cell>
        </row>
        <row r="70">
          <cell r="C70" t="str">
            <v>IV</v>
          </cell>
          <cell r="D70">
            <v>8</v>
          </cell>
          <cell r="E70">
            <v>53</v>
          </cell>
          <cell r="F70">
            <v>135</v>
          </cell>
          <cell r="G70">
            <v>188</v>
          </cell>
          <cell r="H70">
            <v>186</v>
          </cell>
          <cell r="I70">
            <v>98.93617021276596</v>
          </cell>
          <cell r="K70">
            <v>1</v>
          </cell>
          <cell r="L70">
            <v>1</v>
          </cell>
          <cell r="M70">
            <v>2</v>
          </cell>
          <cell r="N70">
            <v>1.0638297872340425</v>
          </cell>
          <cell r="O70">
            <v>78</v>
          </cell>
          <cell r="P70">
            <v>66</v>
          </cell>
          <cell r="Q70">
            <v>40</v>
          </cell>
          <cell r="R70">
            <v>3</v>
          </cell>
          <cell r="S70">
            <v>187</v>
          </cell>
          <cell r="T70">
            <v>99.46808510638297</v>
          </cell>
          <cell r="U70">
            <v>1</v>
          </cell>
          <cell r="V70">
            <v>0.5319148936170213</v>
          </cell>
          <cell r="W70">
            <v>0</v>
          </cell>
          <cell r="X70">
            <v>0</v>
          </cell>
          <cell r="Y70">
            <v>4.154255319148936</v>
          </cell>
        </row>
        <row r="71">
          <cell r="B71" t="str">
            <v>UKUPNO </v>
          </cell>
          <cell r="D71">
            <v>25</v>
          </cell>
          <cell r="E71">
            <v>165</v>
          </cell>
          <cell r="F71">
            <v>413</v>
          </cell>
          <cell r="G71">
            <v>578</v>
          </cell>
          <cell r="H71">
            <v>529</v>
          </cell>
          <cell r="I71">
            <v>91.52249134948097</v>
          </cell>
          <cell r="J71">
            <v>27</v>
          </cell>
          <cell r="K71">
            <v>18</v>
          </cell>
          <cell r="L71">
            <v>4</v>
          </cell>
          <cell r="M71">
            <v>49</v>
          </cell>
          <cell r="N71">
            <v>8.477508650519031</v>
          </cell>
          <cell r="O71">
            <v>208</v>
          </cell>
          <cell r="P71">
            <v>226</v>
          </cell>
          <cell r="Q71">
            <v>133</v>
          </cell>
          <cell r="R71">
            <v>7</v>
          </cell>
          <cell r="S71">
            <v>574</v>
          </cell>
          <cell r="T71">
            <v>99.30795847750865</v>
          </cell>
          <cell r="U71">
            <v>4</v>
          </cell>
          <cell r="V71">
            <v>0.6920415224913495</v>
          </cell>
          <cell r="W71">
            <v>0</v>
          </cell>
          <cell r="X71">
            <v>0</v>
          </cell>
          <cell r="Y71">
            <v>4.08477508650519</v>
          </cell>
        </row>
        <row r="72">
          <cell r="A72">
            <v>13</v>
          </cell>
          <cell r="B72" t="str">
            <v>KŠC "SV.FRANJO" OPĆA GIMNAZIJA TUZLA</v>
          </cell>
          <cell r="C72" t="str">
            <v>I</v>
          </cell>
          <cell r="D72">
            <v>2</v>
          </cell>
          <cell r="E72">
            <v>17</v>
          </cell>
          <cell r="F72">
            <v>19</v>
          </cell>
          <cell r="G72">
            <v>36</v>
          </cell>
          <cell r="H72">
            <v>28</v>
          </cell>
          <cell r="I72">
            <v>77.77777777777779</v>
          </cell>
          <cell r="J72">
            <v>3</v>
          </cell>
          <cell r="K72">
            <v>4</v>
          </cell>
          <cell r="L72">
            <v>1</v>
          </cell>
          <cell r="M72">
            <v>8</v>
          </cell>
          <cell r="N72">
            <v>22.22222222222222</v>
          </cell>
          <cell r="O72">
            <v>16</v>
          </cell>
          <cell r="P72">
            <v>7</v>
          </cell>
          <cell r="Q72">
            <v>12</v>
          </cell>
          <cell r="S72">
            <v>35</v>
          </cell>
          <cell r="T72">
            <v>97.22222222222221</v>
          </cell>
          <cell r="U72">
            <v>1</v>
          </cell>
          <cell r="V72">
            <v>2.7777777777777777</v>
          </cell>
          <cell r="W72">
            <v>0</v>
          </cell>
          <cell r="X72">
            <v>0</v>
          </cell>
          <cell r="Y72">
            <v>4.027777777777778</v>
          </cell>
        </row>
        <row r="73">
          <cell r="C73" t="str">
            <v>II</v>
          </cell>
          <cell r="D73">
            <v>3</v>
          </cell>
          <cell r="E73">
            <v>28</v>
          </cell>
          <cell r="F73">
            <v>42</v>
          </cell>
          <cell r="G73">
            <v>70</v>
          </cell>
          <cell r="H73">
            <v>69</v>
          </cell>
          <cell r="I73">
            <v>98.57142857142858</v>
          </cell>
          <cell r="J73">
            <v>0</v>
          </cell>
          <cell r="K73">
            <v>1</v>
          </cell>
          <cell r="L73">
            <v>0</v>
          </cell>
          <cell r="M73">
            <v>1</v>
          </cell>
          <cell r="N73">
            <v>1.4285714285714286</v>
          </cell>
          <cell r="O73">
            <v>26</v>
          </cell>
          <cell r="P73">
            <v>36</v>
          </cell>
          <cell r="Q73">
            <v>8</v>
          </cell>
          <cell r="S73">
            <v>70</v>
          </cell>
          <cell r="T73">
            <v>100</v>
          </cell>
          <cell r="V73">
            <v>0</v>
          </cell>
          <cell r="W73">
            <v>0</v>
          </cell>
          <cell r="X73">
            <v>0</v>
          </cell>
          <cell r="Y73">
            <v>4.257142857142857</v>
          </cell>
        </row>
        <row r="74">
          <cell r="C74" t="str">
            <v>III</v>
          </cell>
          <cell r="D74">
            <v>4</v>
          </cell>
          <cell r="E74">
            <v>27</v>
          </cell>
          <cell r="F74">
            <v>53</v>
          </cell>
          <cell r="G74">
            <v>80</v>
          </cell>
          <cell r="H74">
            <v>73</v>
          </cell>
          <cell r="I74">
            <v>91.25</v>
          </cell>
          <cell r="J74">
            <v>2</v>
          </cell>
          <cell r="K74">
            <v>5</v>
          </cell>
          <cell r="L74">
            <v>0</v>
          </cell>
          <cell r="M74">
            <v>7</v>
          </cell>
          <cell r="N74">
            <v>8.75</v>
          </cell>
          <cell r="O74">
            <v>35</v>
          </cell>
          <cell r="P74">
            <v>37</v>
          </cell>
          <cell r="Q74">
            <v>8</v>
          </cell>
          <cell r="S74">
            <v>80</v>
          </cell>
          <cell r="T74">
            <v>100</v>
          </cell>
          <cell r="V74">
            <v>0</v>
          </cell>
          <cell r="W74">
            <v>0</v>
          </cell>
          <cell r="X74">
            <v>0</v>
          </cell>
          <cell r="Y74">
            <v>4.3375</v>
          </cell>
        </row>
        <row r="75">
          <cell r="C75" t="str">
            <v>IV</v>
          </cell>
          <cell r="D75">
            <v>4</v>
          </cell>
          <cell r="E75">
            <v>30</v>
          </cell>
          <cell r="F75">
            <v>60</v>
          </cell>
          <cell r="G75">
            <v>90</v>
          </cell>
          <cell r="H75">
            <v>86</v>
          </cell>
          <cell r="I75">
            <v>95.55555555555556</v>
          </cell>
          <cell r="J75">
            <v>4</v>
          </cell>
          <cell r="K75">
            <v>0</v>
          </cell>
          <cell r="L75">
            <v>0</v>
          </cell>
          <cell r="M75">
            <v>4</v>
          </cell>
          <cell r="N75">
            <v>4.444444444444445</v>
          </cell>
          <cell r="O75">
            <v>40</v>
          </cell>
          <cell r="P75">
            <v>36</v>
          </cell>
          <cell r="Q75">
            <v>14</v>
          </cell>
          <cell r="S75">
            <v>90</v>
          </cell>
          <cell r="T75">
            <v>100</v>
          </cell>
          <cell r="V75">
            <v>0</v>
          </cell>
          <cell r="W75">
            <v>0</v>
          </cell>
          <cell r="X75">
            <v>0</v>
          </cell>
          <cell r="Y75">
            <v>4.288888888888889</v>
          </cell>
        </row>
        <row r="76">
          <cell r="B76" t="str">
            <v>UKUPNO </v>
          </cell>
          <cell r="D76">
            <v>13</v>
          </cell>
          <cell r="E76">
            <v>102</v>
          </cell>
          <cell r="F76">
            <v>174</v>
          </cell>
          <cell r="G76">
            <v>276</v>
          </cell>
          <cell r="H76">
            <v>256</v>
          </cell>
          <cell r="I76">
            <v>92.7536231884058</v>
          </cell>
          <cell r="J76">
            <v>9</v>
          </cell>
          <cell r="K76">
            <v>10</v>
          </cell>
          <cell r="L76">
            <v>1</v>
          </cell>
          <cell r="M76">
            <v>20</v>
          </cell>
          <cell r="N76">
            <v>7.246376811594203</v>
          </cell>
          <cell r="O76">
            <v>117</v>
          </cell>
          <cell r="P76">
            <v>116</v>
          </cell>
          <cell r="Q76">
            <v>42</v>
          </cell>
          <cell r="R76">
            <v>0</v>
          </cell>
          <cell r="S76">
            <v>275</v>
          </cell>
          <cell r="T76">
            <v>99.63768115942028</v>
          </cell>
          <cell r="U76">
            <v>1</v>
          </cell>
          <cell r="V76">
            <v>0.36231884057971014</v>
          </cell>
          <cell r="W76">
            <v>0</v>
          </cell>
          <cell r="X76">
            <v>0</v>
          </cell>
          <cell r="Y76">
            <v>4.260869565217392</v>
          </cell>
        </row>
        <row r="81">
          <cell r="A81" t="str">
            <v>Red.</v>
          </cell>
          <cell r="B81" t="str">
            <v>ŠKOLA I MJESTO</v>
          </cell>
          <cell r="D81" t="str">
            <v>Broj odjeljenja</v>
          </cell>
          <cell r="E81" t="str">
            <v>Broj učenika</v>
          </cell>
          <cell r="H81" t="str">
            <v>Uspjeh u junu</v>
          </cell>
          <cell r="O81" t="str">
            <v>Uspijeh poslije popravnih</v>
          </cell>
          <cell r="W81" t="str">
            <v>Neocjenjeni</v>
          </cell>
          <cell r="Y81" t="str">
            <v>Srednja ocjena</v>
          </cell>
        </row>
        <row r="82">
          <cell r="A82" t="str">
            <v>broj</v>
          </cell>
          <cell r="H82" t="str">
            <v>Prolazi</v>
          </cell>
          <cell r="J82" t="str">
            <v>Pada </v>
          </cell>
          <cell r="O82" t="str">
            <v>Prolazi</v>
          </cell>
          <cell r="U82" t="str">
            <v>Pada</v>
          </cell>
        </row>
        <row r="83">
          <cell r="E83" t="str">
            <v>M</v>
          </cell>
          <cell r="F83" t="str">
            <v>Ž</v>
          </cell>
          <cell r="G83" t="str">
            <v>Sv.</v>
          </cell>
          <cell r="H83" t="str">
            <v>uč.</v>
          </cell>
          <cell r="I83" t="str">
            <v>%</v>
          </cell>
          <cell r="J83" t="str">
            <v>1sl.</v>
          </cell>
          <cell r="K83" t="str">
            <v>2sl.</v>
          </cell>
          <cell r="L83" t="str">
            <v>3 i v.</v>
          </cell>
          <cell r="M83" t="str">
            <v>Sv.</v>
          </cell>
          <cell r="N83" t="str">
            <v>%</v>
          </cell>
          <cell r="O83" t="str">
            <v>od.</v>
          </cell>
          <cell r="P83" t="str">
            <v>vr.</v>
          </cell>
          <cell r="Q83" t="str">
            <v>dob.</v>
          </cell>
          <cell r="R83" t="str">
            <v>dov.</v>
          </cell>
          <cell r="S83" t="str">
            <v>Sv.</v>
          </cell>
          <cell r="T83" t="str">
            <v>%</v>
          </cell>
          <cell r="U83" t="str">
            <v>uč.</v>
          </cell>
          <cell r="V83" t="str">
            <v>%</v>
          </cell>
          <cell r="W83" t="str">
            <v>Broj</v>
          </cell>
          <cell r="X83" t="str">
            <v>%</v>
          </cell>
        </row>
        <row r="84">
          <cell r="A84">
            <v>1</v>
          </cell>
          <cell r="B84" t="str">
            <v>MSŠ"DOBOJ ISTOK" B.VELIKA</v>
          </cell>
          <cell r="D84">
            <v>4</v>
          </cell>
          <cell r="E84">
            <v>33</v>
          </cell>
          <cell r="F84">
            <v>71</v>
          </cell>
          <cell r="G84">
            <v>104</v>
          </cell>
          <cell r="H84">
            <v>102</v>
          </cell>
          <cell r="I84">
            <v>98.07692307692307</v>
          </cell>
          <cell r="J84">
            <v>1</v>
          </cell>
          <cell r="K84">
            <v>1</v>
          </cell>
          <cell r="L84">
            <v>0</v>
          </cell>
          <cell r="M84">
            <v>2</v>
          </cell>
          <cell r="N84">
            <v>1.9230769230769231</v>
          </cell>
          <cell r="O84">
            <v>55</v>
          </cell>
          <cell r="P84">
            <v>41</v>
          </cell>
          <cell r="Q84">
            <v>7</v>
          </cell>
          <cell r="R84">
            <v>1</v>
          </cell>
          <cell r="S84">
            <v>104</v>
          </cell>
          <cell r="T84">
            <v>100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4.4423076923076925</v>
          </cell>
        </row>
        <row r="85">
          <cell r="A85">
            <v>2</v>
          </cell>
          <cell r="B85" t="str">
            <v>GIM."M.NOVALIĆ"GRADAČAC</v>
          </cell>
          <cell r="D85">
            <v>17</v>
          </cell>
          <cell r="E85">
            <v>191</v>
          </cell>
          <cell r="F85">
            <v>293</v>
          </cell>
          <cell r="G85">
            <v>484</v>
          </cell>
          <cell r="H85">
            <v>441</v>
          </cell>
          <cell r="I85">
            <v>91.11570247933885</v>
          </cell>
          <cell r="J85">
            <v>20</v>
          </cell>
          <cell r="K85">
            <v>18</v>
          </cell>
          <cell r="L85">
            <v>5</v>
          </cell>
          <cell r="M85">
            <v>43</v>
          </cell>
          <cell r="N85">
            <v>8.884297520661157</v>
          </cell>
          <cell r="O85">
            <v>170</v>
          </cell>
          <cell r="P85">
            <v>182</v>
          </cell>
          <cell r="Q85">
            <v>117</v>
          </cell>
          <cell r="R85">
            <v>10</v>
          </cell>
          <cell r="S85">
            <v>479</v>
          </cell>
          <cell r="T85">
            <v>98.96694214876032</v>
          </cell>
          <cell r="U85">
            <v>5</v>
          </cell>
          <cell r="V85">
            <v>1.0330578512396695</v>
          </cell>
          <cell r="W85">
            <v>0</v>
          </cell>
          <cell r="X85">
            <v>0</v>
          </cell>
          <cell r="Y85">
            <v>4.037190082644628</v>
          </cell>
        </row>
        <row r="86">
          <cell r="A86">
            <v>3</v>
          </cell>
          <cell r="B86" t="str">
            <v>GIMN. GRAČANICA</v>
          </cell>
          <cell r="D86">
            <v>18</v>
          </cell>
          <cell r="E86">
            <v>144</v>
          </cell>
          <cell r="F86">
            <v>303</v>
          </cell>
          <cell r="G86">
            <v>447</v>
          </cell>
          <cell r="H86">
            <v>430</v>
          </cell>
          <cell r="I86">
            <v>96.19686800894854</v>
          </cell>
          <cell r="J86">
            <v>12</v>
          </cell>
          <cell r="K86">
            <v>5</v>
          </cell>
          <cell r="L86">
            <v>0</v>
          </cell>
          <cell r="M86">
            <v>17</v>
          </cell>
          <cell r="N86">
            <v>3.803131991051454</v>
          </cell>
          <cell r="O86">
            <v>189</v>
          </cell>
          <cell r="P86">
            <v>178</v>
          </cell>
          <cell r="Q86">
            <v>79</v>
          </cell>
          <cell r="R86">
            <v>1</v>
          </cell>
          <cell r="S86">
            <v>447</v>
          </cell>
          <cell r="T86">
            <v>100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4.241610738255034</v>
          </cell>
        </row>
        <row r="87">
          <cell r="A87">
            <v>4</v>
          </cell>
          <cell r="B87" t="str">
            <v>GIMN. LUKAVAC</v>
          </cell>
          <cell r="D87">
            <v>15</v>
          </cell>
          <cell r="E87">
            <v>120</v>
          </cell>
          <cell r="F87">
            <v>288</v>
          </cell>
          <cell r="G87">
            <v>408</v>
          </cell>
          <cell r="H87">
            <v>379</v>
          </cell>
          <cell r="I87">
            <v>92.8921568627451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7.107843137254902</v>
          </cell>
          <cell r="O87">
            <v>201</v>
          </cell>
          <cell r="P87">
            <v>147</v>
          </cell>
          <cell r="Q87">
            <v>57</v>
          </cell>
          <cell r="R87">
            <v>2</v>
          </cell>
          <cell r="S87">
            <v>407</v>
          </cell>
          <cell r="T87">
            <v>99.75490196078431</v>
          </cell>
          <cell r="U87">
            <v>1</v>
          </cell>
          <cell r="V87">
            <v>0.24509803921568626</v>
          </cell>
          <cell r="W87">
            <v>0</v>
          </cell>
          <cell r="X87">
            <v>0</v>
          </cell>
          <cell r="Y87">
            <v>4.33578431372549</v>
          </cell>
        </row>
        <row r="88">
          <cell r="A88">
            <v>5</v>
          </cell>
          <cell r="B88" t="str">
            <v>GIMN. ŽIVINICE</v>
          </cell>
          <cell r="D88">
            <v>18</v>
          </cell>
          <cell r="E88">
            <v>127</v>
          </cell>
          <cell r="F88">
            <v>345</v>
          </cell>
          <cell r="G88">
            <v>472</v>
          </cell>
          <cell r="H88">
            <v>465</v>
          </cell>
          <cell r="I88">
            <v>98.51694915254238</v>
          </cell>
          <cell r="J88">
            <v>5</v>
          </cell>
          <cell r="K88">
            <v>1</v>
          </cell>
          <cell r="L88">
            <v>1</v>
          </cell>
          <cell r="M88">
            <v>7</v>
          </cell>
          <cell r="N88">
            <v>1.4830508474576272</v>
          </cell>
          <cell r="O88">
            <v>227</v>
          </cell>
          <cell r="P88">
            <v>192</v>
          </cell>
          <cell r="Q88">
            <v>50</v>
          </cell>
          <cell r="R88">
            <v>0</v>
          </cell>
          <cell r="S88">
            <v>469</v>
          </cell>
          <cell r="T88">
            <v>99.36440677966102</v>
          </cell>
          <cell r="U88">
            <v>0</v>
          </cell>
          <cell r="V88">
            <v>0</v>
          </cell>
          <cell r="W88">
            <v>3</v>
          </cell>
          <cell r="X88">
            <v>0.6355932203389831</v>
          </cell>
          <cell r="Y88">
            <v>4.377398720682303</v>
          </cell>
        </row>
        <row r="89">
          <cell r="A89">
            <v>6</v>
          </cell>
          <cell r="B89" t="str">
            <v>MSŠ KLADANJ</v>
          </cell>
          <cell r="D89">
            <v>7</v>
          </cell>
          <cell r="E89">
            <v>86</v>
          </cell>
          <cell r="F89">
            <v>113</v>
          </cell>
          <cell r="G89">
            <v>199</v>
          </cell>
          <cell r="H89">
            <v>193</v>
          </cell>
          <cell r="I89">
            <v>96.98492462311557</v>
          </cell>
          <cell r="J89">
            <v>5</v>
          </cell>
          <cell r="K89">
            <v>1</v>
          </cell>
          <cell r="L89">
            <v>0</v>
          </cell>
          <cell r="M89">
            <v>6</v>
          </cell>
          <cell r="N89">
            <v>3.015075376884422</v>
          </cell>
          <cell r="O89">
            <v>92</v>
          </cell>
          <cell r="P89">
            <v>57</v>
          </cell>
          <cell r="Q89">
            <v>46</v>
          </cell>
          <cell r="R89">
            <v>4</v>
          </cell>
          <cell r="S89">
            <v>199</v>
          </cell>
          <cell r="T89">
            <v>100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4.190954773869347</v>
          </cell>
        </row>
        <row r="90">
          <cell r="A90">
            <v>7</v>
          </cell>
          <cell r="B90" t="str">
            <v>MSŠ KALESIJA</v>
          </cell>
          <cell r="D90">
            <v>5</v>
          </cell>
          <cell r="E90">
            <v>36</v>
          </cell>
          <cell r="F90">
            <v>92</v>
          </cell>
          <cell r="G90">
            <v>128</v>
          </cell>
          <cell r="H90">
            <v>123</v>
          </cell>
          <cell r="I90">
            <v>96.09375</v>
          </cell>
          <cell r="J90">
            <v>5</v>
          </cell>
          <cell r="K90">
            <v>0</v>
          </cell>
          <cell r="L90">
            <v>0</v>
          </cell>
          <cell r="M90">
            <v>5</v>
          </cell>
          <cell r="N90">
            <v>3.90625</v>
          </cell>
          <cell r="O90">
            <v>45</v>
          </cell>
          <cell r="P90">
            <v>65</v>
          </cell>
          <cell r="Q90">
            <v>18</v>
          </cell>
          <cell r="R90">
            <v>0</v>
          </cell>
          <cell r="S90">
            <v>128</v>
          </cell>
          <cell r="T90">
            <v>100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4.2109375</v>
          </cell>
        </row>
        <row r="91">
          <cell r="A91">
            <v>8</v>
          </cell>
          <cell r="B91" t="str">
            <v>MSŠ BANOVIĆI</v>
          </cell>
          <cell r="D91">
            <v>8</v>
          </cell>
          <cell r="E91">
            <v>61</v>
          </cell>
          <cell r="F91">
            <v>166</v>
          </cell>
          <cell r="G91">
            <v>227</v>
          </cell>
          <cell r="H91">
            <v>227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179</v>
          </cell>
          <cell r="P91">
            <v>47</v>
          </cell>
          <cell r="Q91">
            <v>1</v>
          </cell>
          <cell r="R91">
            <v>0</v>
          </cell>
          <cell r="S91">
            <v>227</v>
          </cell>
          <cell r="T91">
            <v>100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4.784140969162996</v>
          </cell>
        </row>
        <row r="92">
          <cell r="A92">
            <v>9</v>
          </cell>
          <cell r="B92" t="str">
            <v>MSŠ SAPNA</v>
          </cell>
          <cell r="D92">
            <v>3</v>
          </cell>
          <cell r="E92">
            <v>26</v>
          </cell>
          <cell r="F92">
            <v>45</v>
          </cell>
          <cell r="G92">
            <v>71</v>
          </cell>
          <cell r="H92">
            <v>71</v>
          </cell>
          <cell r="I92">
            <v>100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24</v>
          </cell>
          <cell r="P92">
            <v>39</v>
          </cell>
          <cell r="Q92">
            <v>8</v>
          </cell>
          <cell r="R92">
            <v>0</v>
          </cell>
          <cell r="S92">
            <v>71</v>
          </cell>
          <cell r="T92">
            <v>100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4.225352112676056</v>
          </cell>
        </row>
        <row r="93">
          <cell r="A93">
            <v>10</v>
          </cell>
          <cell r="B93" t="str">
            <v>MSŠ SREBRENIK</v>
          </cell>
          <cell r="D93">
            <v>8</v>
          </cell>
          <cell r="E93">
            <v>60</v>
          </cell>
          <cell r="F93">
            <v>156</v>
          </cell>
          <cell r="G93">
            <v>216</v>
          </cell>
          <cell r="H93">
            <v>184</v>
          </cell>
          <cell r="I93">
            <v>85.18518518518519</v>
          </cell>
          <cell r="J93">
            <v>14</v>
          </cell>
          <cell r="K93">
            <v>18</v>
          </cell>
          <cell r="L93">
            <v>0</v>
          </cell>
          <cell r="M93">
            <v>32</v>
          </cell>
          <cell r="N93">
            <v>14.814814814814813</v>
          </cell>
          <cell r="O93">
            <v>78</v>
          </cell>
          <cell r="P93">
            <v>77</v>
          </cell>
          <cell r="Q93">
            <v>58</v>
          </cell>
          <cell r="R93">
            <v>3</v>
          </cell>
          <cell r="S93">
            <v>216</v>
          </cell>
          <cell r="T93">
            <v>100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4.064814814814815</v>
          </cell>
        </row>
        <row r="94">
          <cell r="A94">
            <v>11</v>
          </cell>
          <cell r="B94" t="str">
            <v>GIM "MEŠA SELIMOVIĆ" TUZLA</v>
          </cell>
          <cell r="D94">
            <v>36</v>
          </cell>
          <cell r="E94">
            <v>417</v>
          </cell>
          <cell r="F94">
            <v>482</v>
          </cell>
          <cell r="G94">
            <v>899</v>
          </cell>
          <cell r="H94">
            <v>734</v>
          </cell>
          <cell r="I94">
            <v>81.64627363737486</v>
          </cell>
          <cell r="J94">
            <v>36</v>
          </cell>
          <cell r="K94">
            <v>26</v>
          </cell>
          <cell r="L94">
            <v>1</v>
          </cell>
          <cell r="M94">
            <v>63</v>
          </cell>
          <cell r="N94">
            <v>7.007786429365963</v>
          </cell>
          <cell r="O94">
            <v>481</v>
          </cell>
          <cell r="P94">
            <v>248</v>
          </cell>
          <cell r="Q94">
            <v>157</v>
          </cell>
          <cell r="R94">
            <v>11</v>
          </cell>
          <cell r="S94">
            <v>897</v>
          </cell>
          <cell r="T94">
            <v>99.77753058954394</v>
          </cell>
          <cell r="U94">
            <v>1</v>
          </cell>
          <cell r="V94">
            <v>0.11123470522803114</v>
          </cell>
          <cell r="W94">
            <v>1</v>
          </cell>
          <cell r="X94">
            <v>0.11123470522803114</v>
          </cell>
          <cell r="Y94">
            <v>4.332962138084633</v>
          </cell>
        </row>
        <row r="95">
          <cell r="A95">
            <v>12</v>
          </cell>
          <cell r="B95" t="str">
            <v>GIM "ISMET MUJEZINOVIĆ" TUZLA</v>
          </cell>
          <cell r="D95">
            <v>25</v>
          </cell>
          <cell r="E95">
            <v>165</v>
          </cell>
          <cell r="F95">
            <v>413</v>
          </cell>
          <cell r="G95">
            <v>578</v>
          </cell>
          <cell r="H95">
            <v>529</v>
          </cell>
          <cell r="I95">
            <v>91.52249134948097</v>
          </cell>
          <cell r="J95">
            <v>27</v>
          </cell>
          <cell r="K95">
            <v>18</v>
          </cell>
          <cell r="L95">
            <v>4</v>
          </cell>
          <cell r="M95">
            <v>49</v>
          </cell>
          <cell r="N95">
            <v>8.477508650519031</v>
          </cell>
          <cell r="O95">
            <v>208</v>
          </cell>
          <cell r="P95">
            <v>226</v>
          </cell>
          <cell r="Q95">
            <v>133</v>
          </cell>
          <cell r="R95">
            <v>7</v>
          </cell>
          <cell r="S95">
            <v>574</v>
          </cell>
          <cell r="T95">
            <v>99.30795847750865</v>
          </cell>
          <cell r="U95">
            <v>4</v>
          </cell>
          <cell r="V95">
            <v>0.6920415224913495</v>
          </cell>
          <cell r="W95">
            <v>0</v>
          </cell>
          <cell r="X95">
            <v>0</v>
          </cell>
          <cell r="Y95">
            <v>4.08477508650519</v>
          </cell>
        </row>
        <row r="96">
          <cell r="A96">
            <v>13</v>
          </cell>
          <cell r="B96" t="str">
            <v>KŠC OPĆA  GIMNAZIJA TUZLA</v>
          </cell>
          <cell r="D96">
            <v>13</v>
          </cell>
          <cell r="E96">
            <v>102</v>
          </cell>
          <cell r="F96">
            <v>174</v>
          </cell>
          <cell r="G96">
            <v>276</v>
          </cell>
          <cell r="H96">
            <v>256</v>
          </cell>
          <cell r="I96">
            <v>92.7536231884058</v>
          </cell>
          <cell r="J96">
            <v>9</v>
          </cell>
          <cell r="K96">
            <v>10</v>
          </cell>
          <cell r="L96">
            <v>1</v>
          </cell>
          <cell r="M96">
            <v>20</v>
          </cell>
          <cell r="N96">
            <v>7.246376811594203</v>
          </cell>
          <cell r="O96">
            <v>117</v>
          </cell>
          <cell r="P96">
            <v>116</v>
          </cell>
          <cell r="Q96">
            <v>42</v>
          </cell>
          <cell r="R96">
            <v>0</v>
          </cell>
          <cell r="S96">
            <v>275</v>
          </cell>
          <cell r="T96">
            <v>99.63768115942028</v>
          </cell>
          <cell r="U96">
            <v>1</v>
          </cell>
          <cell r="V96">
            <v>0.36231884057971014</v>
          </cell>
          <cell r="W96">
            <v>0</v>
          </cell>
          <cell r="X96">
            <v>0</v>
          </cell>
          <cell r="Y96">
            <v>4.260869565217392</v>
          </cell>
        </row>
        <row r="97">
          <cell r="B97" t="str">
            <v>UKUPNO KANTON</v>
          </cell>
          <cell r="D97">
            <v>177</v>
          </cell>
          <cell r="E97">
            <v>1568</v>
          </cell>
          <cell r="F97">
            <v>2941</v>
          </cell>
          <cell r="G97">
            <v>4509</v>
          </cell>
          <cell r="H97">
            <v>4134</v>
          </cell>
          <cell r="I97">
            <v>91.6833000665336</v>
          </cell>
          <cell r="J97">
            <v>150</v>
          </cell>
          <cell r="K97">
            <v>111</v>
          </cell>
          <cell r="L97">
            <v>12</v>
          </cell>
          <cell r="M97">
            <v>273</v>
          </cell>
          <cell r="N97">
            <v>6.05455755156354</v>
          </cell>
          <cell r="O97">
            <v>2066</v>
          </cell>
          <cell r="P97">
            <v>1615</v>
          </cell>
          <cell r="Q97">
            <v>773</v>
          </cell>
          <cell r="R97">
            <v>39</v>
          </cell>
          <cell r="S97">
            <v>4493</v>
          </cell>
          <cell r="T97">
            <v>99.6451541361721</v>
          </cell>
          <cell r="U97">
            <v>12</v>
          </cell>
          <cell r="V97">
            <v>0.2661343978709248</v>
          </cell>
          <cell r="W97">
            <v>4</v>
          </cell>
          <cell r="X97">
            <v>0.08871146595697493</v>
          </cell>
          <cell r="Y97">
            <v>4.261709211986681</v>
          </cell>
        </row>
        <row r="99">
          <cell r="A99" t="str">
            <v>UK.KAN.(za vred; 7gim+1med-)</v>
          </cell>
          <cell r="D99">
            <v>158</v>
          </cell>
          <cell r="E99">
            <v>1533</v>
          </cell>
          <cell r="F99">
            <v>2548</v>
          </cell>
          <cell r="G99">
            <v>4081</v>
          </cell>
          <cell r="H99">
            <v>3745</v>
          </cell>
          <cell r="I99">
            <v>91.76672384219555</v>
          </cell>
          <cell r="J99">
            <v>127</v>
          </cell>
          <cell r="K99">
            <v>92</v>
          </cell>
          <cell r="L99">
            <v>15</v>
          </cell>
          <cell r="M99">
            <v>234</v>
          </cell>
          <cell r="N99">
            <v>5.733888752756677</v>
          </cell>
          <cell r="O99">
            <v>1841</v>
          </cell>
          <cell r="P99">
            <v>1472</v>
          </cell>
          <cell r="Q99">
            <v>711</v>
          </cell>
          <cell r="R99">
            <v>35</v>
          </cell>
          <cell r="S99">
            <v>4059</v>
          </cell>
          <cell r="T99">
            <v>99.46091644204851</v>
          </cell>
          <cell r="U99">
            <v>13</v>
          </cell>
          <cell r="V99">
            <v>0.31854937515314874</v>
          </cell>
          <cell r="W99">
            <v>9</v>
          </cell>
          <cell r="X99">
            <v>0.22053418279833373</v>
          </cell>
          <cell r="Y99">
            <v>4.25073673870334</v>
          </cell>
        </row>
        <row r="103">
          <cell r="B103" t="str">
            <v>R A Z R E D I</v>
          </cell>
          <cell r="D103" t="str">
            <v>Broj odjeljenja</v>
          </cell>
          <cell r="E103" t="str">
            <v>Broj učenika</v>
          </cell>
          <cell r="H103" t="str">
            <v>Uspjeh u junu</v>
          </cell>
          <cell r="O103" t="str">
            <v>Uspijeh poslije popravnih</v>
          </cell>
          <cell r="W103" t="str">
            <v>Neocjenjeni</v>
          </cell>
          <cell r="Y103" t="str">
            <v>Srednja ocjena</v>
          </cell>
        </row>
        <row r="104">
          <cell r="H104" t="str">
            <v>Prolazi</v>
          </cell>
          <cell r="J104" t="str">
            <v>Pada </v>
          </cell>
          <cell r="O104" t="str">
            <v>Prolazi</v>
          </cell>
          <cell r="U104" t="str">
            <v>Pada</v>
          </cell>
        </row>
        <row r="105">
          <cell r="E105" t="str">
            <v>M</v>
          </cell>
          <cell r="F105" t="str">
            <v>Ž</v>
          </cell>
          <cell r="G105" t="str">
            <v>Sv.</v>
          </cell>
          <cell r="H105" t="str">
            <v>uč.</v>
          </cell>
          <cell r="I105" t="str">
            <v>%</v>
          </cell>
          <cell r="J105" t="str">
            <v>1sl.</v>
          </cell>
          <cell r="K105" t="str">
            <v>2sl.</v>
          </cell>
          <cell r="L105" t="str">
            <v>3 i v.</v>
          </cell>
          <cell r="M105" t="str">
            <v>Sv.</v>
          </cell>
          <cell r="N105" t="str">
            <v>%</v>
          </cell>
          <cell r="O105" t="str">
            <v>od.</v>
          </cell>
          <cell r="P105" t="str">
            <v>vr.</v>
          </cell>
          <cell r="Q105" t="str">
            <v>dob.</v>
          </cell>
          <cell r="R105" t="str">
            <v>dov.</v>
          </cell>
          <cell r="S105" t="str">
            <v>Sv.</v>
          </cell>
          <cell r="T105" t="str">
            <v>%</v>
          </cell>
          <cell r="U105" t="str">
            <v>uč.</v>
          </cell>
          <cell r="V105" t="str">
            <v>%</v>
          </cell>
          <cell r="W105" t="str">
            <v>Broj</v>
          </cell>
          <cell r="X105" t="str">
            <v>%</v>
          </cell>
        </row>
        <row r="106">
          <cell r="B106" t="str">
            <v>I RAZRED</v>
          </cell>
          <cell r="D106">
            <v>33</v>
          </cell>
          <cell r="E106">
            <v>261</v>
          </cell>
          <cell r="F106">
            <v>483</v>
          </cell>
          <cell r="G106">
            <v>744</v>
          </cell>
          <cell r="H106">
            <v>582</v>
          </cell>
          <cell r="I106">
            <v>78.2258064516129</v>
          </cell>
          <cell r="J106">
            <v>29</v>
          </cell>
          <cell r="K106">
            <v>29</v>
          </cell>
          <cell r="L106">
            <v>4</v>
          </cell>
          <cell r="M106">
            <v>62</v>
          </cell>
          <cell r="N106">
            <v>8.333333333333332</v>
          </cell>
          <cell r="O106">
            <v>329</v>
          </cell>
          <cell r="P106">
            <v>287</v>
          </cell>
          <cell r="Q106">
            <v>121</v>
          </cell>
          <cell r="R106">
            <v>3</v>
          </cell>
          <cell r="S106">
            <v>740</v>
          </cell>
          <cell r="T106">
            <v>99.46236559139786</v>
          </cell>
          <cell r="U106">
            <v>4</v>
          </cell>
          <cell r="V106">
            <v>0.5376344086021506</v>
          </cell>
          <cell r="W106">
            <v>0</v>
          </cell>
          <cell r="X106">
            <v>0</v>
          </cell>
          <cell r="Y106">
            <v>4.255376344086022</v>
          </cell>
        </row>
        <row r="107">
          <cell r="B107" t="str">
            <v>II RAZRED</v>
          </cell>
          <cell r="D107">
            <v>41</v>
          </cell>
          <cell r="E107">
            <v>362</v>
          </cell>
          <cell r="F107">
            <v>675</v>
          </cell>
          <cell r="G107">
            <v>1037</v>
          </cell>
          <cell r="H107">
            <v>962</v>
          </cell>
          <cell r="I107">
            <v>92.76759884281581</v>
          </cell>
          <cell r="J107">
            <v>47</v>
          </cell>
          <cell r="K107">
            <v>25</v>
          </cell>
          <cell r="L107">
            <v>3</v>
          </cell>
          <cell r="M107">
            <v>75</v>
          </cell>
          <cell r="N107">
            <v>7.232401157184184</v>
          </cell>
          <cell r="O107">
            <v>475</v>
          </cell>
          <cell r="P107">
            <v>376</v>
          </cell>
          <cell r="Q107">
            <v>170</v>
          </cell>
          <cell r="R107">
            <v>13</v>
          </cell>
          <cell r="S107">
            <v>1034</v>
          </cell>
          <cell r="T107">
            <v>99.71070395371264</v>
          </cell>
          <cell r="U107">
            <v>3</v>
          </cell>
          <cell r="V107">
            <v>0.28929604628736744</v>
          </cell>
          <cell r="W107">
            <v>0</v>
          </cell>
          <cell r="X107">
            <v>0</v>
          </cell>
          <cell r="Y107">
            <v>4.260366441658631</v>
          </cell>
        </row>
        <row r="108">
          <cell r="B108" t="str">
            <v>III RAZRED</v>
          </cell>
          <cell r="D108">
            <v>52</v>
          </cell>
          <cell r="E108">
            <v>481</v>
          </cell>
          <cell r="F108">
            <v>899</v>
          </cell>
          <cell r="G108">
            <v>1380</v>
          </cell>
          <cell r="H108">
            <v>1255</v>
          </cell>
          <cell r="I108">
            <v>90.94202898550725</v>
          </cell>
          <cell r="J108">
            <v>70</v>
          </cell>
          <cell r="K108">
            <v>50</v>
          </cell>
          <cell r="L108">
            <v>3</v>
          </cell>
          <cell r="M108">
            <v>123</v>
          </cell>
          <cell r="N108">
            <v>8.91304347826087</v>
          </cell>
          <cell r="O108">
            <v>594</v>
          </cell>
          <cell r="P108">
            <v>503</v>
          </cell>
          <cell r="Q108">
            <v>261</v>
          </cell>
          <cell r="R108">
            <v>15</v>
          </cell>
          <cell r="S108">
            <v>1373</v>
          </cell>
          <cell r="T108">
            <v>99.4927536231884</v>
          </cell>
          <cell r="U108">
            <v>4</v>
          </cell>
          <cell r="V108">
            <v>0.2898550724637681</v>
          </cell>
          <cell r="W108">
            <v>3</v>
          </cell>
          <cell r="X108">
            <v>0.21739130434782608</v>
          </cell>
          <cell r="Y108">
            <v>4.211328976034858</v>
          </cell>
        </row>
        <row r="109">
          <cell r="B109" t="str">
            <v>IV RAZRED</v>
          </cell>
          <cell r="D109">
            <v>51</v>
          </cell>
          <cell r="E109">
            <v>464</v>
          </cell>
          <cell r="F109">
            <v>884</v>
          </cell>
          <cell r="G109">
            <v>1348</v>
          </cell>
          <cell r="H109">
            <v>1335</v>
          </cell>
          <cell r="I109">
            <v>99.03560830860533</v>
          </cell>
          <cell r="J109">
            <v>4</v>
          </cell>
          <cell r="K109">
            <v>7</v>
          </cell>
          <cell r="L109">
            <v>2</v>
          </cell>
          <cell r="M109">
            <v>13</v>
          </cell>
          <cell r="N109">
            <v>0.9643916913946587</v>
          </cell>
          <cell r="O109">
            <v>668</v>
          </cell>
          <cell r="P109">
            <v>449</v>
          </cell>
          <cell r="Q109">
            <v>221</v>
          </cell>
          <cell r="R109">
            <v>8</v>
          </cell>
          <cell r="S109">
            <v>1346</v>
          </cell>
          <cell r="T109">
            <v>99.85163204747775</v>
          </cell>
          <cell r="U109">
            <v>1</v>
          </cell>
          <cell r="V109">
            <v>0.0741839762611276</v>
          </cell>
          <cell r="W109">
            <v>1</v>
          </cell>
          <cell r="X109">
            <v>0.0741839762611276</v>
          </cell>
          <cell r="Y109">
            <v>4.317743132887899</v>
          </cell>
        </row>
        <row r="110">
          <cell r="B110" t="str">
            <v>UKUPNO</v>
          </cell>
          <cell r="D110">
            <v>177</v>
          </cell>
          <cell r="E110">
            <v>1568</v>
          </cell>
          <cell r="F110">
            <v>2941</v>
          </cell>
          <cell r="G110">
            <v>4509</v>
          </cell>
          <cell r="H110">
            <v>4134</v>
          </cell>
          <cell r="I110">
            <v>91.6833000665336</v>
          </cell>
          <cell r="J110">
            <v>150</v>
          </cell>
          <cell r="K110">
            <v>111</v>
          </cell>
          <cell r="L110">
            <v>12</v>
          </cell>
          <cell r="M110">
            <v>273</v>
          </cell>
          <cell r="N110">
            <v>6.05455755156354</v>
          </cell>
          <cell r="O110">
            <v>2066</v>
          </cell>
          <cell r="P110">
            <v>1615</v>
          </cell>
          <cell r="Q110">
            <v>773</v>
          </cell>
          <cell r="R110">
            <v>39</v>
          </cell>
          <cell r="S110">
            <v>4493</v>
          </cell>
          <cell r="T110">
            <v>99.6451541361721</v>
          </cell>
          <cell r="U110">
            <v>12</v>
          </cell>
          <cell r="V110">
            <v>0.2661343978709248</v>
          </cell>
          <cell r="W110">
            <v>4</v>
          </cell>
          <cell r="X110">
            <v>0.08871146595697493</v>
          </cell>
          <cell r="Y110">
            <v>4.261709211986681</v>
          </cell>
        </row>
        <row r="112">
          <cell r="B112" t="str">
            <v>MEDRESA</v>
          </cell>
          <cell r="D112">
            <v>16</v>
          </cell>
          <cell r="E112">
            <v>267</v>
          </cell>
          <cell r="F112">
            <v>250</v>
          </cell>
          <cell r="G112">
            <v>517</v>
          </cell>
          <cell r="H112">
            <v>511</v>
          </cell>
          <cell r="I112">
            <v>98.8394584139265</v>
          </cell>
          <cell r="J112">
            <v>2</v>
          </cell>
          <cell r="K112">
            <v>1</v>
          </cell>
          <cell r="L112">
            <v>3</v>
          </cell>
          <cell r="M112">
            <v>6</v>
          </cell>
          <cell r="N112">
            <v>1.160541586073501</v>
          </cell>
          <cell r="O112">
            <v>248</v>
          </cell>
          <cell r="P112">
            <v>183</v>
          </cell>
          <cell r="Q112">
            <v>76</v>
          </cell>
          <cell r="R112">
            <v>4</v>
          </cell>
          <cell r="S112">
            <v>511</v>
          </cell>
          <cell r="T112">
            <v>98.8394584139265</v>
          </cell>
          <cell r="U112">
            <v>6</v>
          </cell>
          <cell r="V112">
            <v>1.160541586073501</v>
          </cell>
          <cell r="W112">
            <v>0</v>
          </cell>
          <cell r="X112">
            <v>0</v>
          </cell>
          <cell r="Y112">
            <v>4.282398452611218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49" displayName="Table349" ref="I100:M108" comment="" totalsRowShown="0">
  <autoFilter ref="I100:M108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32"/>
  <sheetViews>
    <sheetView showZeros="0" zoomScaleSheetLayoutView="85" workbookViewId="0" topLeftCell="A87">
      <selection activeCell="K105" sqref="K105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0" width="9.7109375" style="2" customWidth="1"/>
    <col min="21" max="21" width="8.421875" style="2" customWidth="1"/>
    <col min="22" max="22" width="6.8515625" style="2" customWidth="1"/>
    <col min="23" max="23" width="5.57421875" style="2" customWidth="1"/>
    <col min="24" max="24" width="7.7109375" style="2" customWidth="1"/>
    <col min="25" max="25" width="8.421875" style="3" customWidth="1"/>
    <col min="26" max="26" width="9.28125" style="3" customWidth="1"/>
    <col min="27" max="29" width="9.140625" style="3" customWidth="1"/>
    <col min="30" max="30" width="7.7109375" style="3" bestFit="1" customWidth="1"/>
    <col min="31" max="32" width="9.28125" style="3" customWidth="1"/>
    <col min="33" max="33" width="20.28125" style="3" customWidth="1"/>
    <col min="34" max="34" width="9.57421875" style="3" customWidth="1"/>
    <col min="35" max="35" width="11.421875" style="5" customWidth="1"/>
    <col min="36" max="36" width="10.00390625" style="3" customWidth="1"/>
    <col min="37" max="37" width="10.28125" style="3" customWidth="1"/>
    <col min="38" max="38" width="9.7109375" style="3" customWidth="1"/>
    <col min="39" max="41" width="9.140625" style="3" customWidth="1"/>
    <col min="42" max="42" width="9.8515625" style="3" customWidth="1"/>
    <col min="43" max="44" width="9.140625" style="3" customWidth="1"/>
    <col min="45" max="45" width="10.421875" style="3" customWidth="1"/>
    <col min="46" max="46" width="12.421875" style="3" customWidth="1"/>
    <col min="47" max="47" width="9.57421875" style="3" customWidth="1"/>
    <col min="48" max="54" width="9.140625" style="3" customWidth="1"/>
    <col min="55" max="55" width="7.7109375" style="3" customWidth="1"/>
    <col min="56" max="59" width="9.140625" style="3" customWidth="1"/>
    <col min="60" max="60" width="10.00390625" style="3" customWidth="1"/>
    <col min="61" max="62" width="9.140625" style="3" customWidth="1"/>
    <col min="63" max="63" width="8.7109375" style="3" customWidth="1"/>
    <col min="64" max="64" width="11.28125" style="3" customWidth="1"/>
    <col min="65" max="65" width="45.00390625" style="3" customWidth="1"/>
    <col min="66" max="66" width="10.421875" style="3" customWidth="1"/>
    <col min="67" max="67" width="13.28125" style="3" customWidth="1"/>
    <col min="68" max="68" width="12.140625" style="3" customWidth="1"/>
    <col min="69" max="69" width="12.28125" style="3" customWidth="1"/>
    <col min="70" max="70" width="9.140625" style="3" customWidth="1"/>
    <col min="71" max="71" width="11.00390625" style="3" customWidth="1"/>
    <col min="72" max="73" width="10.421875" style="3" customWidth="1"/>
    <col min="74" max="74" width="9.140625" style="3" customWidth="1"/>
    <col min="75" max="75" width="12.7109375" style="3" customWidth="1"/>
    <col min="76" max="76" width="11.28125" style="3" customWidth="1"/>
    <col min="77" max="77" width="9.140625" style="3" customWidth="1"/>
    <col min="78" max="78" width="11.8515625" style="3" customWidth="1"/>
    <col min="79" max="80" width="12.140625" style="3" customWidth="1"/>
    <col min="81" max="81" width="9.140625" style="3" customWidth="1"/>
    <col min="82" max="82" width="10.7109375" style="3" customWidth="1"/>
    <col min="83" max="83" width="34.421875" style="3" customWidth="1"/>
    <col min="84" max="84" width="17.140625" style="3" customWidth="1"/>
    <col min="85" max="85" width="19.28125" style="3" customWidth="1"/>
    <col min="86" max="86" width="15.00390625" style="3" customWidth="1"/>
    <col min="87" max="87" width="17.00390625" style="3" customWidth="1"/>
    <col min="88" max="88" width="11.57421875" style="3" customWidth="1"/>
    <col min="89" max="89" width="37.140625" style="3" customWidth="1"/>
    <col min="90" max="94" width="9.140625" style="3" customWidth="1"/>
    <col min="95" max="95" width="37.140625" style="3" customWidth="1"/>
    <col min="96" max="100" width="9.140625" style="3" customWidth="1"/>
    <col min="101" max="101" width="37.140625" style="3" customWidth="1"/>
    <col min="102" max="106" width="9.140625" style="3" customWidth="1"/>
    <col min="107" max="107" width="37.140625" style="3" customWidth="1"/>
    <col min="108" max="112" width="9.140625" style="3" customWidth="1"/>
    <col min="113" max="113" width="33.421875" style="3" customWidth="1"/>
    <col min="114" max="128" width="9.140625" style="3" customWidth="1"/>
    <col min="129" max="131" width="0" style="3" hidden="1" customWidth="1"/>
    <col min="132" max="132" width="25.57421875" style="3" hidden="1" customWidth="1"/>
    <col min="133" max="149" width="0" style="3" hidden="1" customWidth="1"/>
    <col min="150" max="16384" width="9.140625" style="3" customWidth="1"/>
  </cols>
  <sheetData>
    <row r="1" spans="54:55" ht="15">
      <c r="BB1" s="374"/>
      <c r="BC1" s="375"/>
    </row>
    <row r="2" spans="1:55" ht="15.7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7" t="s">
        <v>2</v>
      </c>
      <c r="K2" s="377"/>
      <c r="L2" s="377"/>
      <c r="M2" s="377"/>
      <c r="N2" s="378" t="s">
        <v>3</v>
      </c>
      <c r="O2" s="378"/>
      <c r="P2" s="378"/>
      <c r="Q2" s="377" t="s">
        <v>37</v>
      </c>
      <c r="R2" s="377"/>
      <c r="S2" s="378" t="s">
        <v>4</v>
      </c>
      <c r="T2" s="378"/>
      <c r="U2" s="6"/>
      <c r="V2" s="6"/>
      <c r="W2" s="6"/>
      <c r="X2" s="6"/>
      <c r="Y2" s="6"/>
      <c r="AW2" s="6"/>
      <c r="AX2" s="6"/>
      <c r="AY2" s="6"/>
      <c r="AZ2" s="6"/>
      <c r="BA2" s="6"/>
      <c r="BB2" s="374"/>
      <c r="BC2" s="375"/>
    </row>
    <row r="3" spans="2:55" ht="26.2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BB3" s="374"/>
      <c r="BC3" s="375"/>
    </row>
    <row r="4" spans="1:64" ht="12.75" customHeight="1">
      <c r="A4" s="393" t="s">
        <v>6</v>
      </c>
      <c r="B4" s="405" t="s">
        <v>7</v>
      </c>
      <c r="C4" s="408" t="s">
        <v>8</v>
      </c>
      <c r="D4" s="393" t="s">
        <v>9</v>
      </c>
      <c r="E4" s="389" t="s">
        <v>10</v>
      </c>
      <c r="F4" s="411"/>
      <c r="G4" s="390"/>
      <c r="H4" s="386" t="s">
        <v>11</v>
      </c>
      <c r="I4" s="387"/>
      <c r="J4" s="387"/>
      <c r="K4" s="387"/>
      <c r="L4" s="387"/>
      <c r="M4" s="387"/>
      <c r="N4" s="388"/>
      <c r="O4" s="386" t="s">
        <v>12</v>
      </c>
      <c r="P4" s="387"/>
      <c r="Q4" s="387"/>
      <c r="R4" s="387"/>
      <c r="S4" s="387"/>
      <c r="T4" s="387"/>
      <c r="U4" s="387"/>
      <c r="V4" s="388"/>
      <c r="W4" s="389" t="s">
        <v>13</v>
      </c>
      <c r="X4" s="390"/>
      <c r="Y4" s="393" t="s">
        <v>14</v>
      </c>
      <c r="BL4" s="5"/>
    </row>
    <row r="5" spans="1:64" ht="13.5" customHeight="1">
      <c r="A5" s="394"/>
      <c r="B5" s="406"/>
      <c r="C5" s="409"/>
      <c r="D5" s="394"/>
      <c r="E5" s="391"/>
      <c r="F5" s="412"/>
      <c r="G5" s="392"/>
      <c r="H5" s="396" t="s">
        <v>20</v>
      </c>
      <c r="I5" s="397"/>
      <c r="J5" s="398" t="s">
        <v>21</v>
      </c>
      <c r="K5" s="399"/>
      <c r="L5" s="399"/>
      <c r="M5" s="399"/>
      <c r="N5" s="400"/>
      <c r="O5" s="401" t="s">
        <v>20</v>
      </c>
      <c r="P5" s="401"/>
      <c r="Q5" s="401"/>
      <c r="R5" s="401"/>
      <c r="S5" s="401"/>
      <c r="T5" s="402"/>
      <c r="U5" s="403" t="s">
        <v>22</v>
      </c>
      <c r="V5" s="404"/>
      <c r="W5" s="391"/>
      <c r="X5" s="392"/>
      <c r="Y5" s="394"/>
      <c r="BL5" s="5"/>
    </row>
    <row r="6" spans="1:64" ht="15.75" thickBot="1">
      <c r="A6" s="395"/>
      <c r="B6" s="407"/>
      <c r="C6" s="410"/>
      <c r="D6" s="395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395"/>
      <c r="BL6" s="5"/>
    </row>
    <row r="7" spans="1:64" ht="15" customHeight="1">
      <c r="A7" s="379">
        <v>1</v>
      </c>
      <c r="B7" s="382"/>
      <c r="C7" s="19" t="s">
        <v>39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/>
      <c r="K7" s="22"/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/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BJ7" s="39"/>
      <c r="BL7" s="5"/>
    </row>
    <row r="8" spans="1:64" ht="15">
      <c r="A8" s="380"/>
      <c r="B8" s="383"/>
      <c r="C8" s="40" t="s">
        <v>41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/>
      <c r="K8" s="31"/>
      <c r="L8" s="44"/>
      <c r="M8" s="26">
        <f>SUM(J8:L8)</f>
        <v>0</v>
      </c>
      <c r="N8" s="45">
        <f>IF(G8&lt;&gt;0,PRODUCT(M8/G8,100),"")</f>
      </c>
      <c r="O8" s="28"/>
      <c r="P8" s="46"/>
      <c r="Q8" s="30"/>
      <c r="R8" s="31"/>
      <c r="S8" s="32">
        <f>SUM(O8:R8)</f>
        <v>0</v>
      </c>
      <c r="T8" s="33">
        <f>IF(G8&lt;&gt;0,PRODUCT(S8/G8,100),"")</f>
      </c>
      <c r="U8" s="34"/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BJ8" s="39"/>
      <c r="BL8" s="5"/>
    </row>
    <row r="9" spans="1:64" ht="15">
      <c r="A9" s="380"/>
      <c r="B9" s="383"/>
      <c r="C9" s="47" t="s">
        <v>43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/>
      <c r="K9" s="31"/>
      <c r="L9" s="44"/>
      <c r="M9" s="26">
        <f>SUM(J9:L9)</f>
        <v>0</v>
      </c>
      <c r="N9" s="45">
        <f>IF(G9&lt;&gt;0,PRODUCT(M9/G9,100),"")</f>
      </c>
      <c r="O9" s="50"/>
      <c r="P9" s="46"/>
      <c r="Q9" s="30"/>
      <c r="R9" s="31"/>
      <c r="S9" s="32">
        <f>SUM(O9:R9)</f>
        <v>0</v>
      </c>
      <c r="T9" s="33">
        <f>IF(G9&lt;&gt;0,PRODUCT(S9/G9,100),"")</f>
      </c>
      <c r="U9" s="34"/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5"/>
    </row>
    <row r="10" spans="1:64" ht="15.75" thickBot="1">
      <c r="A10" s="381"/>
      <c r="B10" s="384"/>
      <c r="C10" s="51" t="s">
        <v>45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/>
      <c r="K10" s="56"/>
      <c r="L10" s="57"/>
      <c r="M10" s="58">
        <f>SUM(J10:L10)</f>
        <v>0</v>
      </c>
      <c r="N10" s="59">
        <f>IF(G10&lt;&gt;0,PRODUCT(M10/G10,100),"")</f>
      </c>
      <c r="O10" s="60"/>
      <c r="P10" s="61"/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5"/>
    </row>
    <row r="11" spans="1:64" ht="13.5" customHeight="1" thickBot="1">
      <c r="A11" s="66"/>
      <c r="B11" s="67" t="s">
        <v>47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5"/>
    </row>
    <row r="12" spans="9:64" ht="15" customHeight="1">
      <c r="I12" s="3"/>
      <c r="BL12" s="5"/>
    </row>
    <row r="13" spans="55:64" ht="12.75" customHeight="1">
      <c r="BC13" s="375"/>
      <c r="BL13" s="5"/>
    </row>
    <row r="14" spans="2:64" ht="12.75" customHeight="1">
      <c r="B14" s="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375"/>
      <c r="BL14" s="5"/>
    </row>
    <row r="15" spans="1:64" ht="13.5" customHeight="1">
      <c r="A15" s="3"/>
      <c r="B15" s="8"/>
      <c r="V15" s="8"/>
      <c r="W15" s="8"/>
      <c r="X15" s="3"/>
      <c r="BC15" s="375"/>
      <c r="BL15" s="5"/>
    </row>
    <row r="16" spans="1:64" ht="13.5" customHeight="1" thickBot="1">
      <c r="A16" s="376" t="s">
        <v>50</v>
      </c>
      <c r="B16" s="376"/>
      <c r="C16" s="376"/>
      <c r="D16" s="376"/>
      <c r="E16" s="376"/>
      <c r="F16" s="376"/>
      <c r="G16" s="376"/>
      <c r="H16" s="376"/>
      <c r="I16" s="376"/>
      <c r="J16" s="377" t="str">
        <f>J2</f>
        <v>KRAJU</v>
      </c>
      <c r="K16" s="377"/>
      <c r="L16" s="377"/>
      <c r="M16" s="377"/>
      <c r="N16" s="378" t="s">
        <v>3</v>
      </c>
      <c r="O16" s="378"/>
      <c r="P16" s="378"/>
      <c r="Q16" s="385" t="str">
        <f>$Q$2</f>
        <v>2017/18</v>
      </c>
      <c r="R16" s="385"/>
      <c r="S16" s="378" t="s">
        <v>4</v>
      </c>
      <c r="T16" s="378"/>
      <c r="U16" s="95"/>
      <c r="V16" s="95"/>
      <c r="W16" s="95"/>
      <c r="X16" s="95"/>
      <c r="Y16" s="95"/>
      <c r="BJ16" s="96"/>
      <c r="BL16" s="5"/>
    </row>
    <row r="17" spans="1:64" ht="12.75" customHeight="1" thickBot="1">
      <c r="A17" s="3"/>
      <c r="B17" s="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"/>
      <c r="BJ17" s="96"/>
      <c r="BL17" s="5"/>
    </row>
    <row r="18" spans="1:64" ht="13.5" customHeight="1">
      <c r="A18" s="416" t="s">
        <v>6</v>
      </c>
      <c r="B18" s="437" t="s">
        <v>7</v>
      </c>
      <c r="C18" s="440" t="s">
        <v>8</v>
      </c>
      <c r="D18" s="416" t="s">
        <v>9</v>
      </c>
      <c r="E18" s="424" t="s">
        <v>10</v>
      </c>
      <c r="F18" s="443"/>
      <c r="G18" s="425"/>
      <c r="H18" s="413" t="s">
        <v>11</v>
      </c>
      <c r="I18" s="414"/>
      <c r="J18" s="414"/>
      <c r="K18" s="414"/>
      <c r="L18" s="414"/>
      <c r="M18" s="414"/>
      <c r="N18" s="415"/>
      <c r="O18" s="413" t="s">
        <v>12</v>
      </c>
      <c r="P18" s="414"/>
      <c r="Q18" s="414"/>
      <c r="R18" s="414"/>
      <c r="S18" s="414"/>
      <c r="T18" s="414"/>
      <c r="U18" s="414"/>
      <c r="V18" s="415"/>
      <c r="W18" s="424" t="s">
        <v>13</v>
      </c>
      <c r="X18" s="425"/>
      <c r="Y18" s="416" t="s">
        <v>14</v>
      </c>
      <c r="BJ18" s="96"/>
      <c r="BL18" s="5"/>
    </row>
    <row r="19" spans="1:64" ht="15">
      <c r="A19" s="417"/>
      <c r="B19" s="438"/>
      <c r="C19" s="441"/>
      <c r="D19" s="417"/>
      <c r="E19" s="426"/>
      <c r="F19" s="444"/>
      <c r="G19" s="427"/>
      <c r="H19" s="419" t="s">
        <v>20</v>
      </c>
      <c r="I19" s="420"/>
      <c r="J19" s="421" t="s">
        <v>21</v>
      </c>
      <c r="K19" s="422"/>
      <c r="L19" s="422"/>
      <c r="M19" s="422"/>
      <c r="N19" s="423"/>
      <c r="O19" s="419" t="s">
        <v>20</v>
      </c>
      <c r="P19" s="422"/>
      <c r="Q19" s="422"/>
      <c r="R19" s="422"/>
      <c r="S19" s="422"/>
      <c r="T19" s="420"/>
      <c r="U19" s="421" t="s">
        <v>22</v>
      </c>
      <c r="V19" s="423"/>
      <c r="W19" s="426"/>
      <c r="X19" s="427"/>
      <c r="Y19" s="417"/>
      <c r="BJ19" s="96"/>
      <c r="BL19" s="5"/>
    </row>
    <row r="20" spans="1:64" ht="15.75" thickBot="1">
      <c r="A20" s="418"/>
      <c r="B20" s="439"/>
      <c r="C20" s="442"/>
      <c r="D20" s="418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418"/>
      <c r="BJ20" s="96"/>
      <c r="BL20" s="5"/>
    </row>
    <row r="21" spans="1:62" ht="13.5" customHeight="1">
      <c r="A21" s="445">
        <v>1</v>
      </c>
      <c r="B21" s="448"/>
      <c r="C21" s="105" t="s">
        <v>39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>
      <c r="A22" s="446"/>
      <c r="B22" s="449"/>
      <c r="C22" s="117" t="s">
        <v>41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5">
      <c r="A23" s="446"/>
      <c r="B23" s="449"/>
      <c r="C23" s="122" t="s">
        <v>43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.75" thickBot="1">
      <c r="A24" s="447"/>
      <c r="B24" s="450"/>
      <c r="C24" s="125" t="s">
        <v>45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.75" thickBot="1">
      <c r="A25" s="135"/>
      <c r="B25" s="136" t="s">
        <v>47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>
      <c r="BJ26" s="96"/>
    </row>
    <row r="27" spans="1:62" ht="15" customHeight="1" thickBot="1">
      <c r="A27" s="376" t="s">
        <v>51</v>
      </c>
      <c r="B27" s="376"/>
      <c r="C27" s="376"/>
      <c r="D27" s="376"/>
      <c r="E27" s="376"/>
      <c r="F27" s="376"/>
      <c r="G27" s="376"/>
      <c r="H27" s="376"/>
      <c r="I27" s="376"/>
      <c r="J27" s="377" t="str">
        <f>J2</f>
        <v>KRAJU</v>
      </c>
      <c r="K27" s="377"/>
      <c r="L27" s="377"/>
      <c r="M27" s="377"/>
      <c r="N27" s="378" t="s">
        <v>3</v>
      </c>
      <c r="O27" s="378"/>
      <c r="P27" s="378"/>
      <c r="Q27" s="385" t="str">
        <f>$Q$2</f>
        <v>2017/18</v>
      </c>
      <c r="R27" s="385"/>
      <c r="S27" s="378" t="s">
        <v>4</v>
      </c>
      <c r="T27" s="378"/>
      <c r="U27" s="95"/>
      <c r="V27" s="95"/>
      <c r="W27" s="95"/>
      <c r="X27" s="95"/>
      <c r="Y27" s="95"/>
      <c r="BJ27" s="96"/>
    </row>
    <row r="28" spans="1:62" ht="15">
      <c r="A28" s="453" t="s">
        <v>6</v>
      </c>
      <c r="B28" s="456" t="s">
        <v>7</v>
      </c>
      <c r="C28" s="459" t="s">
        <v>8</v>
      </c>
      <c r="D28" s="453" t="s">
        <v>9</v>
      </c>
      <c r="E28" s="428" t="s">
        <v>10</v>
      </c>
      <c r="F28" s="429"/>
      <c r="G28" s="430"/>
      <c r="H28" s="434" t="s">
        <v>11</v>
      </c>
      <c r="I28" s="435"/>
      <c r="J28" s="435"/>
      <c r="K28" s="435"/>
      <c r="L28" s="435"/>
      <c r="M28" s="435"/>
      <c r="N28" s="436"/>
      <c r="O28" s="434" t="s">
        <v>12</v>
      </c>
      <c r="P28" s="435"/>
      <c r="Q28" s="435"/>
      <c r="R28" s="435"/>
      <c r="S28" s="435"/>
      <c r="T28" s="435"/>
      <c r="U28" s="435"/>
      <c r="V28" s="436"/>
      <c r="W28" s="428" t="s">
        <v>13</v>
      </c>
      <c r="X28" s="430"/>
      <c r="Y28" s="453" t="s">
        <v>14</v>
      </c>
      <c r="BJ28" s="96"/>
    </row>
    <row r="29" spans="1:62" ht="15">
      <c r="A29" s="454"/>
      <c r="B29" s="457"/>
      <c r="C29" s="460"/>
      <c r="D29" s="454"/>
      <c r="E29" s="431"/>
      <c r="F29" s="432"/>
      <c r="G29" s="433"/>
      <c r="H29" s="462" t="s">
        <v>20</v>
      </c>
      <c r="I29" s="463"/>
      <c r="J29" s="464" t="s">
        <v>21</v>
      </c>
      <c r="K29" s="465"/>
      <c r="L29" s="465"/>
      <c r="M29" s="465"/>
      <c r="N29" s="466"/>
      <c r="O29" s="467" t="s">
        <v>20</v>
      </c>
      <c r="P29" s="467"/>
      <c r="Q29" s="467"/>
      <c r="R29" s="467"/>
      <c r="S29" s="467"/>
      <c r="T29" s="468"/>
      <c r="U29" s="469" t="s">
        <v>22</v>
      </c>
      <c r="V29" s="470"/>
      <c r="W29" s="431"/>
      <c r="X29" s="433"/>
      <c r="Y29" s="454"/>
      <c r="BJ29" s="96"/>
    </row>
    <row r="30" spans="1:62" ht="15.75" thickBot="1">
      <c r="A30" s="455"/>
      <c r="B30" s="458"/>
      <c r="C30" s="461"/>
      <c r="D30" s="455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455"/>
      <c r="BJ30" s="96"/>
    </row>
    <row r="31" spans="1:62" ht="13.5" customHeight="1">
      <c r="A31" s="445">
        <v>1</v>
      </c>
      <c r="B31" s="448"/>
      <c r="C31" s="105" t="s">
        <v>39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>
      <c r="A32" s="446"/>
      <c r="B32" s="449"/>
      <c r="C32" s="117" t="s">
        <v>41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.75" thickBot="1">
      <c r="A33" s="447"/>
      <c r="B33" s="449"/>
      <c r="C33" s="122" t="s">
        <v>43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.75" thickBot="1">
      <c r="A34" s="181"/>
      <c r="B34" s="182" t="s">
        <v>47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5">
      <c r="A36" s="201"/>
      <c r="BJ36" s="96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"/>
      <c r="AR37" s="5"/>
      <c r="BS37" s="96"/>
    </row>
    <row r="38" spans="1:36" ht="15.75" customHeight="1" thickBot="1">
      <c r="A38" s="3"/>
      <c r="B38" s="376" t="s">
        <v>53</v>
      </c>
      <c r="C38" s="376"/>
      <c r="D38" s="376"/>
      <c r="E38" s="376"/>
      <c r="F38" s="376"/>
      <c r="G38" s="376"/>
      <c r="H38" s="376"/>
      <c r="I38" s="376"/>
      <c r="J38" s="376"/>
      <c r="K38" s="377" t="str">
        <f>J2</f>
        <v>KRAJU</v>
      </c>
      <c r="L38" s="377"/>
      <c r="M38" s="377"/>
      <c r="N38" s="377"/>
      <c r="O38" s="378" t="s">
        <v>3</v>
      </c>
      <c r="P38" s="378"/>
      <c r="Q38" s="378"/>
      <c r="R38" s="385" t="str">
        <f>$Q$2</f>
        <v>2017/18</v>
      </c>
      <c r="S38" s="385"/>
      <c r="T38" s="378" t="s">
        <v>4</v>
      </c>
      <c r="U38" s="378"/>
      <c r="Y38" s="2"/>
      <c r="AI38" s="3"/>
      <c r="AJ38" s="5"/>
    </row>
    <row r="39" spans="1:36" ht="14.25" customHeight="1" thickBot="1">
      <c r="A39" s="3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2"/>
      <c r="AI39" s="3"/>
      <c r="AJ39" s="5"/>
    </row>
    <row r="40" spans="1:36" ht="14.25" customHeight="1">
      <c r="A40" s="3"/>
      <c r="B40" s="476" t="s">
        <v>66</v>
      </c>
      <c r="C40" s="477"/>
      <c r="D40" s="482" t="s">
        <v>24</v>
      </c>
      <c r="E40" s="482" t="s">
        <v>25</v>
      </c>
      <c r="F40" s="482" t="s">
        <v>65</v>
      </c>
      <c r="G40" s="497" t="s">
        <v>67</v>
      </c>
      <c r="H40" s="497" t="s">
        <v>68</v>
      </c>
      <c r="I40" s="497" t="s">
        <v>65</v>
      </c>
      <c r="J40" s="497" t="s">
        <v>69</v>
      </c>
      <c r="K40" s="525" t="s">
        <v>70</v>
      </c>
      <c r="L40" s="497" t="s">
        <v>71</v>
      </c>
      <c r="M40" s="497" t="s">
        <v>72</v>
      </c>
      <c r="N40" s="497" t="s">
        <v>73</v>
      </c>
      <c r="O40" s="497" t="s">
        <v>74</v>
      </c>
      <c r="P40" s="497" t="s">
        <v>75</v>
      </c>
      <c r="Q40" s="497" t="s">
        <v>76</v>
      </c>
      <c r="R40" s="497" t="s">
        <v>77</v>
      </c>
      <c r="S40" s="497" t="s">
        <v>78</v>
      </c>
      <c r="T40" s="497" t="s">
        <v>79</v>
      </c>
      <c r="U40" s="497" t="s">
        <v>80</v>
      </c>
      <c r="Y40" s="2"/>
      <c r="AI40" s="3"/>
      <c r="AJ40" s="5"/>
    </row>
    <row r="41" spans="1:36" ht="14.25" customHeight="1">
      <c r="A41" s="3"/>
      <c r="B41" s="478"/>
      <c r="C41" s="479"/>
      <c r="D41" s="483"/>
      <c r="E41" s="483"/>
      <c r="F41" s="483"/>
      <c r="G41" s="498"/>
      <c r="H41" s="498"/>
      <c r="I41" s="498"/>
      <c r="J41" s="498"/>
      <c r="K41" s="526"/>
      <c r="L41" s="498"/>
      <c r="M41" s="498"/>
      <c r="N41" s="498"/>
      <c r="O41" s="498" t="s">
        <v>81</v>
      </c>
      <c r="P41" s="498" t="s">
        <v>82</v>
      </c>
      <c r="Q41" s="498" t="s">
        <v>83</v>
      </c>
      <c r="R41" s="498" t="s">
        <v>84</v>
      </c>
      <c r="S41" s="498" t="s">
        <v>85</v>
      </c>
      <c r="T41" s="498" t="s">
        <v>86</v>
      </c>
      <c r="U41" s="498"/>
      <c r="Y41" s="2"/>
      <c r="AI41" s="3"/>
      <c r="AJ41" s="5"/>
    </row>
    <row r="42" spans="1:36" ht="15" customHeight="1" thickBot="1">
      <c r="A42" s="3"/>
      <c r="B42" s="480"/>
      <c r="C42" s="481"/>
      <c r="D42" s="484"/>
      <c r="E42" s="484"/>
      <c r="F42" s="484"/>
      <c r="G42" s="499"/>
      <c r="H42" s="499"/>
      <c r="I42" s="499"/>
      <c r="J42" s="499"/>
      <c r="K42" s="527"/>
      <c r="L42" s="499"/>
      <c r="M42" s="499"/>
      <c r="N42" s="499"/>
      <c r="O42" s="499"/>
      <c r="P42" s="499"/>
      <c r="Q42" s="499"/>
      <c r="R42" s="499" t="s">
        <v>82</v>
      </c>
      <c r="S42" s="499"/>
      <c r="T42" s="499"/>
      <c r="U42" s="499"/>
      <c r="Y42" s="2"/>
      <c r="AI42" s="3"/>
      <c r="AJ42" s="5"/>
    </row>
    <row r="43" spans="1:36" ht="15" customHeight="1">
      <c r="A43" s="3"/>
      <c r="B43" s="503">
        <v>1</v>
      </c>
      <c r="C43" s="506"/>
      <c r="D43" s="209">
        <f aca="true" t="shared" si="0" ref="D43:F46">E7</f>
        <v>0</v>
      </c>
      <c r="E43" s="210">
        <f t="shared" si="0"/>
        <v>0</v>
      </c>
      <c r="F43" s="211">
        <f t="shared" si="0"/>
        <v>0</v>
      </c>
      <c r="G43" s="209"/>
      <c r="H43" s="212"/>
      <c r="I43" s="213">
        <f>G43+H43</f>
        <v>0</v>
      </c>
      <c r="J43" s="214"/>
      <c r="K43" s="215"/>
      <c r="L43" s="215"/>
      <c r="M43" s="215"/>
      <c r="N43" s="216"/>
      <c r="O43" s="215"/>
      <c r="P43" s="215"/>
      <c r="Q43" s="215"/>
      <c r="R43" s="215"/>
      <c r="S43" s="215"/>
      <c r="T43" s="215"/>
      <c r="U43" s="215"/>
      <c r="Y43" s="2"/>
      <c r="AI43" s="3"/>
      <c r="AJ43" s="5"/>
    </row>
    <row r="44" spans="1:63" ht="15" customHeight="1">
      <c r="A44" s="3"/>
      <c r="B44" s="504"/>
      <c r="C44" s="507"/>
      <c r="D44" s="217">
        <f t="shared" si="0"/>
        <v>0</v>
      </c>
      <c r="E44" s="218">
        <f t="shared" si="0"/>
        <v>0</v>
      </c>
      <c r="F44" s="219">
        <f t="shared" si="0"/>
        <v>0</v>
      </c>
      <c r="G44" s="217"/>
      <c r="H44" s="220"/>
      <c r="I44" s="221">
        <f>G44+H44</f>
        <v>0</v>
      </c>
      <c r="J44" s="222"/>
      <c r="K44" s="223"/>
      <c r="L44" s="223"/>
      <c r="M44" s="223"/>
      <c r="N44" s="224"/>
      <c r="O44" s="223"/>
      <c r="P44" s="223"/>
      <c r="Q44" s="223"/>
      <c r="R44" s="223"/>
      <c r="S44" s="223"/>
      <c r="T44" s="223"/>
      <c r="U44" s="223"/>
      <c r="Y44" s="2"/>
      <c r="AI44" s="3"/>
      <c r="AJ44" s="5"/>
      <c r="BK44" s="39"/>
    </row>
    <row r="45" spans="1:63" ht="15">
      <c r="A45" s="3"/>
      <c r="B45" s="504"/>
      <c r="C45" s="507"/>
      <c r="D45" s="217">
        <f t="shared" si="0"/>
        <v>0</v>
      </c>
      <c r="E45" s="218">
        <f t="shared" si="0"/>
        <v>0</v>
      </c>
      <c r="F45" s="219">
        <f t="shared" si="0"/>
        <v>0</v>
      </c>
      <c r="G45" s="217"/>
      <c r="H45" s="220"/>
      <c r="I45" s="221">
        <f>G45+H45</f>
        <v>0</v>
      </c>
      <c r="J45" s="222"/>
      <c r="K45" s="223"/>
      <c r="L45" s="223"/>
      <c r="M45" s="223"/>
      <c r="N45" s="224"/>
      <c r="O45" s="223"/>
      <c r="P45" s="223"/>
      <c r="Q45" s="223"/>
      <c r="R45" s="223"/>
      <c r="S45" s="223"/>
      <c r="T45" s="223"/>
      <c r="U45" s="223"/>
      <c r="Y45" s="2"/>
      <c r="AI45" s="3"/>
      <c r="AJ45" s="5"/>
      <c r="BK45" s="39"/>
    </row>
    <row r="46" spans="1:63" ht="13.5" customHeight="1" thickBot="1">
      <c r="A46" s="3"/>
      <c r="B46" s="505"/>
      <c r="C46" s="508"/>
      <c r="D46" s="225">
        <f t="shared" si="0"/>
        <v>0</v>
      </c>
      <c r="E46" s="226">
        <f t="shared" si="0"/>
        <v>0</v>
      </c>
      <c r="F46" s="227">
        <f t="shared" si="0"/>
        <v>0</v>
      </c>
      <c r="G46" s="225"/>
      <c r="H46" s="228"/>
      <c r="I46" s="229">
        <f>G46+H46</f>
        <v>0</v>
      </c>
      <c r="J46" s="230"/>
      <c r="K46" s="231"/>
      <c r="L46" s="231"/>
      <c r="M46" s="231"/>
      <c r="N46" s="232"/>
      <c r="O46" s="231"/>
      <c r="P46" s="231"/>
      <c r="Q46" s="231"/>
      <c r="R46" s="231"/>
      <c r="S46" s="231"/>
      <c r="T46" s="231"/>
      <c r="U46" s="231"/>
      <c r="Y46" s="2"/>
      <c r="AI46" s="3"/>
      <c r="AJ46" s="5"/>
      <c r="BK46" s="39"/>
    </row>
    <row r="47" spans="1:63" ht="15" customHeight="1" thickBot="1">
      <c r="A47" s="3"/>
      <c r="B47" s="233"/>
      <c r="C47" s="234" t="s">
        <v>47</v>
      </c>
      <c r="D47" s="235">
        <f aca="true" t="shared" si="1" ref="D47:U47">SUM(D43:D46)</f>
        <v>0</v>
      </c>
      <c r="E47" s="236">
        <f t="shared" si="1"/>
        <v>0</v>
      </c>
      <c r="F47" s="236">
        <f t="shared" si="1"/>
        <v>0</v>
      </c>
      <c r="G47" s="236">
        <f t="shared" si="1"/>
        <v>0</v>
      </c>
      <c r="H47" s="237">
        <f t="shared" si="1"/>
        <v>0</v>
      </c>
      <c r="I47" s="238">
        <f t="shared" si="1"/>
        <v>0</v>
      </c>
      <c r="J47" s="239">
        <f t="shared" si="1"/>
        <v>0</v>
      </c>
      <c r="K47" s="236">
        <f t="shared" si="1"/>
        <v>0</v>
      </c>
      <c r="L47" s="236">
        <f t="shared" si="1"/>
        <v>0</v>
      </c>
      <c r="M47" s="236">
        <f t="shared" si="1"/>
        <v>0</v>
      </c>
      <c r="N47" s="236">
        <f t="shared" si="1"/>
        <v>0</v>
      </c>
      <c r="O47" s="236">
        <f t="shared" si="1"/>
        <v>0</v>
      </c>
      <c r="P47" s="236">
        <f t="shared" si="1"/>
        <v>0</v>
      </c>
      <c r="Q47" s="236">
        <f t="shared" si="1"/>
        <v>0</v>
      </c>
      <c r="R47" s="236">
        <f t="shared" si="1"/>
        <v>0</v>
      </c>
      <c r="S47" s="236">
        <f t="shared" si="1"/>
        <v>0</v>
      </c>
      <c r="T47" s="236">
        <f t="shared" si="1"/>
        <v>0</v>
      </c>
      <c r="U47" s="237">
        <f t="shared" si="1"/>
        <v>0</v>
      </c>
      <c r="Y47" s="2"/>
      <c r="AI47" s="3"/>
      <c r="AJ47" s="5"/>
      <c r="BK47" s="39"/>
    </row>
    <row r="48" spans="1:60" ht="15.75" customHeight="1">
      <c r="A48" s="3"/>
      <c r="B48" s="1"/>
      <c r="Y48" s="2"/>
      <c r="AB48" s="240"/>
      <c r="AI48" s="3"/>
      <c r="AJ48" s="5"/>
      <c r="BG48" s="90"/>
      <c r="BH48" s="90"/>
    </row>
    <row r="49" spans="1:36" ht="15">
      <c r="A49" s="3"/>
      <c r="B49" s="1"/>
      <c r="Y49" s="2"/>
      <c r="AB49" s="240"/>
      <c r="AI49" s="3"/>
      <c r="AJ49" s="5"/>
    </row>
    <row r="50" spans="1:36" ht="15.75" customHeight="1">
      <c r="A50" s="3"/>
      <c r="B50" s="1"/>
      <c r="Y50" s="2"/>
      <c r="AB50" s="240"/>
      <c r="AI50" s="3"/>
      <c r="AJ50" s="5"/>
    </row>
    <row r="51" spans="1:36" ht="13.5" customHeight="1" thickBot="1">
      <c r="A51" s="3"/>
      <c r="B51" s="376" t="s">
        <v>89</v>
      </c>
      <c r="C51" s="376"/>
      <c r="D51" s="376"/>
      <c r="E51" s="376"/>
      <c r="F51" s="376"/>
      <c r="G51" s="376"/>
      <c r="H51" s="376"/>
      <c r="I51" s="376"/>
      <c r="J51" s="376"/>
      <c r="K51" s="377" t="str">
        <f>J2</f>
        <v>KRAJU</v>
      </c>
      <c r="L51" s="377"/>
      <c r="M51" s="377"/>
      <c r="N51" s="377"/>
      <c r="O51" s="378" t="s">
        <v>3</v>
      </c>
      <c r="P51" s="378"/>
      <c r="Q51" s="378"/>
      <c r="R51" s="538" t="str">
        <f>Q2</f>
        <v>2017/18</v>
      </c>
      <c r="S51" s="538"/>
      <c r="T51" s="378" t="s">
        <v>4</v>
      </c>
      <c r="U51" s="378"/>
      <c r="Y51" s="2"/>
      <c r="AB51" s="96"/>
      <c r="AI51" s="3"/>
      <c r="AJ51" s="5"/>
    </row>
    <row r="52" spans="1:36" ht="15" customHeight="1">
      <c r="A52" s="3"/>
      <c r="B52" s="424" t="s">
        <v>90</v>
      </c>
      <c r="C52" s="425"/>
      <c r="D52" s="513" t="s">
        <v>24</v>
      </c>
      <c r="E52" s="515" t="s">
        <v>25</v>
      </c>
      <c r="F52" s="517" t="s">
        <v>65</v>
      </c>
      <c r="G52" s="519" t="s">
        <v>67</v>
      </c>
      <c r="H52" s="521" t="s">
        <v>68</v>
      </c>
      <c r="I52" s="523" t="s">
        <v>65</v>
      </c>
      <c r="J52" s="519" t="s">
        <v>69</v>
      </c>
      <c r="K52" s="530" t="s">
        <v>70</v>
      </c>
      <c r="L52" s="528" t="s">
        <v>71</v>
      </c>
      <c r="M52" s="528" t="s">
        <v>72</v>
      </c>
      <c r="N52" s="528" t="s">
        <v>73</v>
      </c>
      <c r="O52" s="528" t="s">
        <v>74</v>
      </c>
      <c r="P52" s="528" t="s">
        <v>75</v>
      </c>
      <c r="Q52" s="528" t="s">
        <v>76</v>
      </c>
      <c r="R52" s="528" t="s">
        <v>77</v>
      </c>
      <c r="S52" s="528" t="s">
        <v>78</v>
      </c>
      <c r="T52" s="528" t="s">
        <v>79</v>
      </c>
      <c r="U52" s="528" t="s">
        <v>80</v>
      </c>
      <c r="Y52" s="2"/>
      <c r="AB52" s="96"/>
      <c r="AI52" s="3"/>
      <c r="AJ52" s="5"/>
    </row>
    <row r="53" spans="1:36" ht="15.75" customHeight="1">
      <c r="A53" s="3"/>
      <c r="B53" s="509"/>
      <c r="C53" s="510"/>
      <c r="D53" s="513"/>
      <c r="E53" s="515"/>
      <c r="F53" s="517"/>
      <c r="G53" s="519"/>
      <c r="H53" s="521"/>
      <c r="I53" s="523"/>
      <c r="J53" s="519"/>
      <c r="K53" s="530"/>
      <c r="L53" s="528"/>
      <c r="M53" s="528"/>
      <c r="N53" s="528"/>
      <c r="O53" s="528" t="s">
        <v>81</v>
      </c>
      <c r="P53" s="528" t="s">
        <v>82</v>
      </c>
      <c r="Q53" s="528" t="s">
        <v>83</v>
      </c>
      <c r="R53" s="528" t="s">
        <v>84</v>
      </c>
      <c r="S53" s="528" t="s">
        <v>85</v>
      </c>
      <c r="T53" s="528" t="s">
        <v>86</v>
      </c>
      <c r="U53" s="528"/>
      <c r="Y53" s="2"/>
      <c r="AB53" s="96"/>
      <c r="AI53" s="3"/>
      <c r="AJ53" s="5"/>
    </row>
    <row r="54" spans="1:64" ht="15.75" customHeight="1" thickBot="1">
      <c r="A54" s="3"/>
      <c r="B54" s="511"/>
      <c r="C54" s="512"/>
      <c r="D54" s="514"/>
      <c r="E54" s="516"/>
      <c r="F54" s="518"/>
      <c r="G54" s="520"/>
      <c r="H54" s="522"/>
      <c r="I54" s="524"/>
      <c r="J54" s="520"/>
      <c r="K54" s="531"/>
      <c r="L54" s="529"/>
      <c r="M54" s="529"/>
      <c r="N54" s="529"/>
      <c r="O54" s="529"/>
      <c r="P54" s="529"/>
      <c r="Q54" s="529"/>
      <c r="R54" s="529" t="s">
        <v>82</v>
      </c>
      <c r="S54" s="529"/>
      <c r="T54" s="529"/>
      <c r="U54" s="529"/>
      <c r="Y54" s="2"/>
      <c r="AB54" s="96"/>
      <c r="AI54" s="3"/>
      <c r="AJ54" s="5"/>
      <c r="AZ54" s="243"/>
      <c r="BA54" s="244"/>
      <c r="BB54" s="245"/>
      <c r="BC54" s="245"/>
      <c r="BD54" s="245"/>
      <c r="BE54" s="245"/>
      <c r="BF54" s="245"/>
      <c r="BG54" s="245"/>
      <c r="BH54" s="246"/>
      <c r="BI54" s="246"/>
      <c r="BJ54" s="245"/>
      <c r="BK54" s="245"/>
      <c r="BL54" s="245"/>
    </row>
    <row r="55" spans="1:64" ht="15.75" customHeight="1">
      <c r="A55" s="3"/>
      <c r="B55" s="532">
        <v>1</v>
      </c>
      <c r="C55" s="535"/>
      <c r="D55" s="209">
        <f aca="true" t="shared" si="2" ref="D55:F58">E21</f>
        <v>0</v>
      </c>
      <c r="E55" s="210">
        <f t="shared" si="2"/>
        <v>0</v>
      </c>
      <c r="F55" s="247">
        <f t="shared" si="2"/>
        <v>0</v>
      </c>
      <c r="G55" s="209"/>
      <c r="H55" s="212"/>
      <c r="I55" s="211">
        <f>G55+H55</f>
        <v>0</v>
      </c>
      <c r="J55" s="214"/>
      <c r="K55" s="215"/>
      <c r="L55" s="215"/>
      <c r="M55" s="215"/>
      <c r="N55" s="216"/>
      <c r="O55" s="215"/>
      <c r="P55" s="215"/>
      <c r="Q55" s="215"/>
      <c r="R55" s="215"/>
      <c r="S55" s="215"/>
      <c r="T55" s="215"/>
      <c r="U55" s="215"/>
      <c r="Y55" s="2"/>
      <c r="AB55" s="96"/>
      <c r="AI55" s="3"/>
      <c r="AJ55" s="5"/>
      <c r="AZ55" s="243"/>
      <c r="BA55" s="244"/>
      <c r="BB55" s="245"/>
      <c r="BC55" s="245"/>
      <c r="BD55" s="245"/>
      <c r="BE55" s="245"/>
      <c r="BF55" s="245"/>
      <c r="BG55" s="245"/>
      <c r="BH55" s="246"/>
      <c r="BI55" s="246"/>
      <c r="BJ55" s="245"/>
      <c r="BK55" s="245"/>
      <c r="BL55" s="245"/>
    </row>
    <row r="56" spans="1:52" ht="13.5" customHeight="1">
      <c r="A56" s="3"/>
      <c r="B56" s="533"/>
      <c r="C56" s="536"/>
      <c r="D56" s="217">
        <f t="shared" si="2"/>
        <v>0</v>
      </c>
      <c r="E56" s="218">
        <f t="shared" si="2"/>
        <v>0</v>
      </c>
      <c r="F56" s="249">
        <f t="shared" si="2"/>
        <v>0</v>
      </c>
      <c r="G56" s="217"/>
      <c r="H56" s="220"/>
      <c r="I56" s="219">
        <f>G56+H56</f>
        <v>0</v>
      </c>
      <c r="J56" s="222"/>
      <c r="K56" s="223"/>
      <c r="L56" s="223"/>
      <c r="M56" s="223"/>
      <c r="N56" s="224"/>
      <c r="O56" s="223"/>
      <c r="P56" s="223"/>
      <c r="Q56" s="223"/>
      <c r="R56" s="223"/>
      <c r="S56" s="223"/>
      <c r="T56" s="223"/>
      <c r="U56" s="223"/>
      <c r="Y56" s="2"/>
      <c r="AB56" s="96"/>
      <c r="AI56" s="3"/>
      <c r="AJ56" s="5"/>
      <c r="AZ56" s="90"/>
    </row>
    <row r="57" spans="1:36" ht="15" customHeight="1">
      <c r="A57" s="3"/>
      <c r="B57" s="533"/>
      <c r="C57" s="536"/>
      <c r="D57" s="217">
        <f t="shared" si="2"/>
        <v>0</v>
      </c>
      <c r="E57" s="218">
        <f t="shared" si="2"/>
        <v>0</v>
      </c>
      <c r="F57" s="249">
        <f t="shared" si="2"/>
        <v>0</v>
      </c>
      <c r="G57" s="217"/>
      <c r="H57" s="220"/>
      <c r="I57" s="219">
        <f>G57+H57</f>
        <v>0</v>
      </c>
      <c r="J57" s="222"/>
      <c r="K57" s="223"/>
      <c r="L57" s="223"/>
      <c r="M57" s="223"/>
      <c r="N57" s="224"/>
      <c r="O57" s="223"/>
      <c r="P57" s="223"/>
      <c r="Q57" s="223"/>
      <c r="R57" s="223"/>
      <c r="S57" s="223"/>
      <c r="T57" s="223"/>
      <c r="U57" s="223"/>
      <c r="Y57" s="2"/>
      <c r="AB57" s="96"/>
      <c r="AI57" s="3"/>
      <c r="AJ57" s="5"/>
    </row>
    <row r="58" spans="1:36" ht="15.75" thickBot="1">
      <c r="A58" s="3"/>
      <c r="B58" s="534"/>
      <c r="C58" s="537"/>
      <c r="D58" s="225">
        <f t="shared" si="2"/>
        <v>0</v>
      </c>
      <c r="E58" s="250">
        <f t="shared" si="2"/>
        <v>0</v>
      </c>
      <c r="F58" s="251">
        <f t="shared" si="2"/>
        <v>0</v>
      </c>
      <c r="G58" s="225"/>
      <c r="H58" s="228"/>
      <c r="I58" s="252">
        <f>G58+H58</f>
        <v>0</v>
      </c>
      <c r="J58" s="230"/>
      <c r="K58" s="231"/>
      <c r="L58" s="231"/>
      <c r="M58" s="231"/>
      <c r="N58" s="232"/>
      <c r="O58" s="231"/>
      <c r="P58" s="231"/>
      <c r="Q58" s="231"/>
      <c r="R58" s="231"/>
      <c r="S58" s="231"/>
      <c r="T58" s="231"/>
      <c r="U58" s="231"/>
      <c r="Y58" s="2"/>
      <c r="AB58" s="96"/>
      <c r="AI58" s="3"/>
      <c r="AJ58" s="5"/>
    </row>
    <row r="59" spans="1:36" ht="15.75" thickBot="1">
      <c r="A59" s="3"/>
      <c r="B59" s="253"/>
      <c r="C59" s="254" t="s">
        <v>47</v>
      </c>
      <c r="D59" s="239">
        <f aca="true" t="shared" si="3" ref="D59:U59">SUM(D55:D58)</f>
        <v>0</v>
      </c>
      <c r="E59" s="237">
        <f t="shared" si="3"/>
        <v>0</v>
      </c>
      <c r="F59" s="238">
        <f t="shared" si="3"/>
        <v>0</v>
      </c>
      <c r="G59" s="239">
        <f t="shared" si="3"/>
        <v>0</v>
      </c>
      <c r="H59" s="237">
        <f t="shared" si="3"/>
        <v>0</v>
      </c>
      <c r="I59" s="255">
        <f t="shared" si="3"/>
        <v>0</v>
      </c>
      <c r="J59" s="239">
        <f t="shared" si="3"/>
        <v>0</v>
      </c>
      <c r="K59" s="236">
        <f t="shared" si="3"/>
        <v>0</v>
      </c>
      <c r="L59" s="236">
        <f t="shared" si="3"/>
        <v>0</v>
      </c>
      <c r="M59" s="236">
        <f t="shared" si="3"/>
        <v>0</v>
      </c>
      <c r="N59" s="236">
        <f t="shared" si="3"/>
        <v>0</v>
      </c>
      <c r="O59" s="236">
        <f t="shared" si="3"/>
        <v>0</v>
      </c>
      <c r="P59" s="236">
        <f t="shared" si="3"/>
        <v>0</v>
      </c>
      <c r="Q59" s="236">
        <f t="shared" si="3"/>
        <v>0</v>
      </c>
      <c r="R59" s="236">
        <f t="shared" si="3"/>
        <v>0</v>
      </c>
      <c r="S59" s="236">
        <f t="shared" si="3"/>
        <v>0</v>
      </c>
      <c r="T59" s="236">
        <f t="shared" si="3"/>
        <v>0</v>
      </c>
      <c r="U59" s="237">
        <f t="shared" si="3"/>
        <v>0</v>
      </c>
      <c r="Y59" s="2"/>
      <c r="AB59" s="96"/>
      <c r="AI59" s="3"/>
      <c r="AJ59" s="5"/>
    </row>
    <row r="60" spans="1:36" ht="15">
      <c r="A60" s="3"/>
      <c r="B60" s="1"/>
      <c r="Y60" s="2"/>
      <c r="AB60" s="96"/>
      <c r="AI60" s="3"/>
      <c r="AJ60" s="5"/>
    </row>
    <row r="61" spans="1:36" ht="15" customHeight="1">
      <c r="A61" s="3"/>
      <c r="B61" s="1"/>
      <c r="Y61" s="2"/>
      <c r="AB61" s="96"/>
      <c r="AI61" s="3"/>
      <c r="AJ61" s="5"/>
    </row>
    <row r="62" spans="1:36" ht="15" customHeight="1">
      <c r="A62" s="3"/>
      <c r="B62" s="1"/>
      <c r="Y62" s="2"/>
      <c r="AB62" s="96"/>
      <c r="AI62" s="3"/>
      <c r="AJ62" s="5"/>
    </row>
    <row r="63" spans="1:36" ht="16.5" thickBot="1">
      <c r="A63" s="3"/>
      <c r="B63" s="376" t="s">
        <v>93</v>
      </c>
      <c r="C63" s="376"/>
      <c r="D63" s="376"/>
      <c r="E63" s="376"/>
      <c r="F63" s="376"/>
      <c r="G63" s="376"/>
      <c r="H63" s="376"/>
      <c r="I63" s="376"/>
      <c r="J63" s="376"/>
      <c r="K63" s="377" t="str">
        <f>J2</f>
        <v>KRAJU</v>
      </c>
      <c r="L63" s="377"/>
      <c r="M63" s="377"/>
      <c r="N63" s="377"/>
      <c r="O63" s="378" t="s">
        <v>3</v>
      </c>
      <c r="P63" s="378"/>
      <c r="Q63" s="378"/>
      <c r="R63" s="385" t="str">
        <f>$Q$2</f>
        <v>2017/18</v>
      </c>
      <c r="S63" s="385"/>
      <c r="T63" s="378" t="s">
        <v>4</v>
      </c>
      <c r="U63" s="378"/>
      <c r="Y63" s="2"/>
      <c r="AB63" s="96"/>
      <c r="AI63" s="3"/>
      <c r="AJ63" s="5"/>
    </row>
    <row r="64" spans="1:36" ht="15" customHeight="1">
      <c r="A64" s="3"/>
      <c r="B64" s="256"/>
      <c r="C64" s="256"/>
      <c r="D64" s="256"/>
      <c r="E64" s="256"/>
      <c r="F64" s="256"/>
      <c r="G64" s="256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Y64" s="2"/>
      <c r="AB64" s="96"/>
      <c r="AI64" s="3"/>
      <c r="AJ64" s="5"/>
    </row>
    <row r="65" spans="1:36" ht="15.75" customHeight="1">
      <c r="A65" s="3"/>
      <c r="B65" s="539" t="s">
        <v>94</v>
      </c>
      <c r="C65" s="540"/>
      <c r="D65" s="543" t="s">
        <v>24</v>
      </c>
      <c r="E65" s="545" t="s">
        <v>25</v>
      </c>
      <c r="F65" s="547" t="s">
        <v>65</v>
      </c>
      <c r="G65" s="549" t="s">
        <v>67</v>
      </c>
      <c r="H65" s="551" t="s">
        <v>68</v>
      </c>
      <c r="I65" s="553" t="s">
        <v>65</v>
      </c>
      <c r="J65" s="549" t="s">
        <v>69</v>
      </c>
      <c r="K65" s="555" t="s">
        <v>70</v>
      </c>
      <c r="L65" s="563" t="s">
        <v>71</v>
      </c>
      <c r="M65" s="563" t="s">
        <v>72</v>
      </c>
      <c r="N65" s="563" t="s">
        <v>73</v>
      </c>
      <c r="O65" s="563" t="s">
        <v>74</v>
      </c>
      <c r="P65" s="563" t="s">
        <v>75</v>
      </c>
      <c r="Q65" s="563" t="s">
        <v>76</v>
      </c>
      <c r="R65" s="563" t="s">
        <v>77</v>
      </c>
      <c r="S65" s="563" t="s">
        <v>78</v>
      </c>
      <c r="T65" s="563" t="s">
        <v>79</v>
      </c>
      <c r="U65" s="563" t="s">
        <v>80</v>
      </c>
      <c r="Y65" s="2"/>
      <c r="AB65" s="96"/>
      <c r="AI65" s="3"/>
      <c r="AJ65" s="5"/>
    </row>
    <row r="66" spans="1:36" ht="13.5" customHeight="1">
      <c r="A66" s="3"/>
      <c r="B66" s="539"/>
      <c r="C66" s="540"/>
      <c r="D66" s="543"/>
      <c r="E66" s="545"/>
      <c r="F66" s="547"/>
      <c r="G66" s="549"/>
      <c r="H66" s="551"/>
      <c r="I66" s="553"/>
      <c r="J66" s="549"/>
      <c r="K66" s="555"/>
      <c r="L66" s="563"/>
      <c r="M66" s="563"/>
      <c r="N66" s="563"/>
      <c r="O66" s="563" t="s">
        <v>81</v>
      </c>
      <c r="P66" s="563" t="s">
        <v>82</v>
      </c>
      <c r="Q66" s="563" t="s">
        <v>83</v>
      </c>
      <c r="R66" s="563" t="s">
        <v>84</v>
      </c>
      <c r="S66" s="563" t="s">
        <v>85</v>
      </c>
      <c r="T66" s="563" t="s">
        <v>86</v>
      </c>
      <c r="U66" s="563"/>
      <c r="Y66" s="2"/>
      <c r="AB66" s="96"/>
      <c r="AI66" s="3"/>
      <c r="AJ66" s="5"/>
    </row>
    <row r="67" spans="1:36" ht="15" customHeight="1" thickBot="1">
      <c r="A67" s="3"/>
      <c r="B67" s="541"/>
      <c r="C67" s="542"/>
      <c r="D67" s="544"/>
      <c r="E67" s="546"/>
      <c r="F67" s="548"/>
      <c r="G67" s="550"/>
      <c r="H67" s="552"/>
      <c r="I67" s="554"/>
      <c r="J67" s="550"/>
      <c r="K67" s="556"/>
      <c r="L67" s="564"/>
      <c r="M67" s="564"/>
      <c r="N67" s="564"/>
      <c r="O67" s="564"/>
      <c r="P67" s="564"/>
      <c r="Q67" s="564"/>
      <c r="R67" s="564" t="s">
        <v>82</v>
      </c>
      <c r="S67" s="564"/>
      <c r="T67" s="564"/>
      <c r="U67" s="564"/>
      <c r="Y67" s="2"/>
      <c r="AB67" s="96"/>
      <c r="AI67" s="3"/>
      <c r="AJ67" s="5"/>
    </row>
    <row r="68" spans="1:36" ht="15">
      <c r="A68" s="3"/>
      <c r="B68" s="557">
        <v>1</v>
      </c>
      <c r="C68" s="560"/>
      <c r="D68" s="209">
        <f aca="true" t="shared" si="4" ref="D68:F70">E31</f>
        <v>0</v>
      </c>
      <c r="E68" s="210">
        <f t="shared" si="4"/>
        <v>0</v>
      </c>
      <c r="F68" s="211">
        <f t="shared" si="4"/>
        <v>0</v>
      </c>
      <c r="G68" s="209"/>
      <c r="H68" s="212"/>
      <c r="I68" s="211">
        <f>G68+H68</f>
        <v>0</v>
      </c>
      <c r="J68" s="214"/>
      <c r="K68" s="215"/>
      <c r="L68" s="215"/>
      <c r="M68" s="215"/>
      <c r="N68" s="216"/>
      <c r="O68" s="215"/>
      <c r="P68" s="215"/>
      <c r="Q68" s="215"/>
      <c r="R68" s="215"/>
      <c r="S68" s="215"/>
      <c r="T68" s="215"/>
      <c r="U68" s="215"/>
      <c r="Y68" s="2"/>
      <c r="AB68" s="96"/>
      <c r="AI68" s="3"/>
      <c r="AJ68" s="5"/>
    </row>
    <row r="69" spans="1:36" ht="15">
      <c r="A69" s="3"/>
      <c r="B69" s="558"/>
      <c r="C69" s="561"/>
      <c r="D69" s="217">
        <f t="shared" si="4"/>
        <v>0</v>
      </c>
      <c r="E69" s="218">
        <f t="shared" si="4"/>
        <v>0</v>
      </c>
      <c r="F69" s="219">
        <f t="shared" si="4"/>
        <v>0</v>
      </c>
      <c r="G69" s="217"/>
      <c r="H69" s="220"/>
      <c r="I69" s="219">
        <f>G69+H69</f>
        <v>0</v>
      </c>
      <c r="J69" s="222"/>
      <c r="K69" s="223"/>
      <c r="L69" s="223"/>
      <c r="M69" s="223"/>
      <c r="N69" s="224"/>
      <c r="O69" s="223"/>
      <c r="P69" s="223"/>
      <c r="Q69" s="223"/>
      <c r="R69" s="223"/>
      <c r="S69" s="223"/>
      <c r="T69" s="223"/>
      <c r="U69" s="223"/>
      <c r="Y69" s="2"/>
      <c r="Z69" s="258"/>
      <c r="AB69" s="96"/>
      <c r="AI69" s="3"/>
      <c r="AJ69" s="5"/>
    </row>
    <row r="70" spans="1:36" ht="15.75" customHeight="1" thickBot="1">
      <c r="A70" s="3"/>
      <c r="B70" s="559"/>
      <c r="C70" s="562"/>
      <c r="D70" s="225">
        <f t="shared" si="4"/>
        <v>0</v>
      </c>
      <c r="E70" s="250">
        <f t="shared" si="4"/>
        <v>0</v>
      </c>
      <c r="F70" s="252">
        <f t="shared" si="4"/>
        <v>0</v>
      </c>
      <c r="G70" s="225"/>
      <c r="H70" s="228"/>
      <c r="I70" s="252">
        <f>G70+H70</f>
        <v>0</v>
      </c>
      <c r="J70" s="230"/>
      <c r="K70" s="231"/>
      <c r="L70" s="231"/>
      <c r="M70" s="231"/>
      <c r="N70" s="232"/>
      <c r="O70" s="231"/>
      <c r="P70" s="231"/>
      <c r="Q70" s="231"/>
      <c r="R70" s="231"/>
      <c r="S70" s="231"/>
      <c r="T70" s="231"/>
      <c r="U70" s="231"/>
      <c r="Y70" s="2"/>
      <c r="Z70" s="5"/>
      <c r="AA70" s="5"/>
      <c r="AB70" s="96"/>
      <c r="AI70" s="3"/>
      <c r="AJ70" s="5"/>
    </row>
    <row r="71" spans="1:36" ht="13.5" customHeight="1" thickBot="1">
      <c r="A71" s="3"/>
      <c r="B71" s="259"/>
      <c r="C71" s="260" t="s">
        <v>47</v>
      </c>
      <c r="D71" s="239">
        <f aca="true" t="shared" si="5" ref="D71:U71">SUM(D68:D70)</f>
        <v>0</v>
      </c>
      <c r="E71" s="237">
        <f t="shared" si="5"/>
        <v>0</v>
      </c>
      <c r="F71" s="255">
        <f t="shared" si="5"/>
        <v>0</v>
      </c>
      <c r="G71" s="239">
        <f t="shared" si="5"/>
        <v>0</v>
      </c>
      <c r="H71" s="237">
        <f t="shared" si="5"/>
        <v>0</v>
      </c>
      <c r="I71" s="255">
        <f t="shared" si="5"/>
        <v>0</v>
      </c>
      <c r="J71" s="239">
        <f t="shared" si="5"/>
        <v>0</v>
      </c>
      <c r="K71" s="236">
        <f t="shared" si="5"/>
        <v>0</v>
      </c>
      <c r="L71" s="236">
        <f t="shared" si="5"/>
        <v>0</v>
      </c>
      <c r="M71" s="236">
        <f t="shared" si="5"/>
        <v>0</v>
      </c>
      <c r="N71" s="236">
        <f t="shared" si="5"/>
        <v>0</v>
      </c>
      <c r="O71" s="236">
        <f t="shared" si="5"/>
        <v>0</v>
      </c>
      <c r="P71" s="236">
        <f t="shared" si="5"/>
        <v>0</v>
      </c>
      <c r="Q71" s="236">
        <f t="shared" si="5"/>
        <v>0</v>
      </c>
      <c r="R71" s="236">
        <f t="shared" si="5"/>
        <v>0</v>
      </c>
      <c r="S71" s="236">
        <f t="shared" si="5"/>
        <v>0</v>
      </c>
      <c r="T71" s="236">
        <f t="shared" si="5"/>
        <v>0</v>
      </c>
      <c r="U71" s="237">
        <f t="shared" si="5"/>
        <v>0</v>
      </c>
      <c r="W71" s="5"/>
      <c r="X71" s="5"/>
      <c r="Y71" s="2"/>
      <c r="AA71" s="5"/>
      <c r="AB71" s="96"/>
      <c r="AI71" s="3"/>
      <c r="AJ71" s="5"/>
    </row>
    <row r="72" spans="1:57" ht="15" customHeight="1">
      <c r="A72" s="3"/>
      <c r="B72" s="3"/>
      <c r="C72" s="1"/>
      <c r="X72" s="5"/>
      <c r="Y72" s="5"/>
      <c r="Z72" s="2"/>
      <c r="AC72" s="96"/>
      <c r="AI72" s="3"/>
      <c r="AK72" s="5"/>
      <c r="BA72" s="261"/>
      <c r="BB72" s="262"/>
      <c r="BC72" s="261"/>
      <c r="BD72" s="262"/>
      <c r="BE72" s="262"/>
    </row>
    <row r="73" spans="1:55" ht="15" customHeight="1">
      <c r="A73" s="292"/>
      <c r="B73" s="4" t="s">
        <v>0</v>
      </c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V73" s="5"/>
      <c r="W73" s="5"/>
      <c r="AA73" s="96"/>
      <c r="AY73" s="261"/>
      <c r="AZ73" s="262"/>
      <c r="BA73" s="261"/>
      <c r="BB73" s="262"/>
      <c r="BC73" s="262"/>
    </row>
    <row r="74" spans="1:55" ht="15.75" customHeight="1">
      <c r="A74" s="292"/>
      <c r="B74" s="3"/>
      <c r="C74" s="3"/>
      <c r="D74" s="3"/>
      <c r="E74" s="3"/>
      <c r="F74" s="3"/>
      <c r="G74" s="3"/>
      <c r="H74" s="3"/>
      <c r="I74" s="3"/>
      <c r="J74" s="5"/>
      <c r="K74" s="3"/>
      <c r="L74" s="3"/>
      <c r="M74" s="3"/>
      <c r="N74" s="3"/>
      <c r="O74" s="3"/>
      <c r="P74" s="3"/>
      <c r="Q74" s="3"/>
      <c r="R74" s="3"/>
      <c r="S74" s="3"/>
      <c r="AA74" s="96"/>
      <c r="AY74" s="261"/>
      <c r="AZ74" s="262"/>
      <c r="BA74" s="261"/>
      <c r="BB74" s="262"/>
      <c r="BC74" s="262"/>
    </row>
    <row r="75" spans="1:55" ht="15.75" thickBot="1">
      <c r="A75" s="3"/>
      <c r="B75" s="3"/>
      <c r="C75" s="3"/>
      <c r="D75" s="202"/>
      <c r="E75" s="202"/>
      <c r="F75" s="202"/>
      <c r="G75" s="202"/>
      <c r="H75" s="202"/>
      <c r="I75" s="202"/>
      <c r="J75" s="203"/>
      <c r="K75" s="202"/>
      <c r="L75" s="202"/>
      <c r="M75" s="202"/>
      <c r="N75" s="202"/>
      <c r="O75" s="202"/>
      <c r="P75" s="202"/>
      <c r="Q75" s="3"/>
      <c r="R75" s="3"/>
      <c r="S75" s="3"/>
      <c r="AA75" s="96"/>
      <c r="AY75" s="261"/>
      <c r="AZ75" s="262"/>
      <c r="BA75" s="261"/>
      <c r="BB75" s="262"/>
      <c r="BC75" s="262"/>
    </row>
    <row r="76" spans="1:55" ht="15.75" customHeight="1" thickBot="1">
      <c r="A76" s="3"/>
      <c r="B76" s="3"/>
      <c r="C76" s="3"/>
      <c r="D76" s="451" t="s">
        <v>52</v>
      </c>
      <c r="E76" s="452"/>
      <c r="F76" s="452"/>
      <c r="G76" s="452"/>
      <c r="H76" s="452"/>
      <c r="I76" s="452"/>
      <c r="J76" s="452"/>
      <c r="K76" s="452" t="s">
        <v>2</v>
      </c>
      <c r="L76" s="452"/>
      <c r="M76" s="485" t="str">
        <f>Q2</f>
        <v>2017/18</v>
      </c>
      <c r="N76" s="485"/>
      <c r="O76" s="486" t="s">
        <v>4</v>
      </c>
      <c r="P76" s="487"/>
      <c r="Q76" s="3"/>
      <c r="R76" s="3"/>
      <c r="S76" s="3"/>
      <c r="AA76" s="96"/>
      <c r="AY76" s="261"/>
      <c r="AZ76" s="262"/>
      <c r="BA76" s="261"/>
      <c r="BB76" s="262"/>
      <c r="BC76" s="262"/>
    </row>
    <row r="77" spans="1:55" ht="15" customHeight="1">
      <c r="A77" s="3"/>
      <c r="B77" s="3"/>
      <c r="C77" s="3"/>
      <c r="D77" s="473" t="s">
        <v>54</v>
      </c>
      <c r="E77" s="488" t="s">
        <v>55</v>
      </c>
      <c r="F77" s="491" t="s">
        <v>56</v>
      </c>
      <c r="G77" s="491" t="s">
        <v>57</v>
      </c>
      <c r="H77" s="494" t="s">
        <v>58</v>
      </c>
      <c r="I77" s="495"/>
      <c r="J77" s="495"/>
      <c r="K77" s="495"/>
      <c r="L77" s="495"/>
      <c r="M77" s="496"/>
      <c r="N77" s="491" t="s">
        <v>59</v>
      </c>
      <c r="O77" s="491" t="s">
        <v>60</v>
      </c>
      <c r="P77" s="500" t="s">
        <v>28</v>
      </c>
      <c r="Q77" s="3"/>
      <c r="R77" s="3"/>
      <c r="S77" s="3"/>
      <c r="AA77" s="96"/>
      <c r="AY77" s="261"/>
      <c r="AZ77" s="262"/>
      <c r="BA77" s="261"/>
      <c r="BB77" s="262"/>
      <c r="BC77" s="262"/>
    </row>
    <row r="78" spans="1:55" ht="15" customHeight="1">
      <c r="A78" s="3"/>
      <c r="B78" s="3"/>
      <c r="C78" s="3"/>
      <c r="D78" s="474"/>
      <c r="E78" s="489"/>
      <c r="F78" s="492"/>
      <c r="G78" s="492"/>
      <c r="H78" s="471" t="s">
        <v>61</v>
      </c>
      <c r="I78" s="471" t="s">
        <v>62</v>
      </c>
      <c r="J78" s="471" t="s">
        <v>63</v>
      </c>
      <c r="K78" s="471" t="s">
        <v>64</v>
      </c>
      <c r="L78" s="471" t="s">
        <v>65</v>
      </c>
      <c r="M78" s="471" t="s">
        <v>28</v>
      </c>
      <c r="N78" s="492"/>
      <c r="O78" s="492"/>
      <c r="P78" s="501"/>
      <c r="Q78" s="3"/>
      <c r="R78" s="3"/>
      <c r="S78" s="3"/>
      <c r="AA78" s="96"/>
      <c r="AY78" s="261"/>
      <c r="AZ78" s="262"/>
      <c r="BA78" s="261"/>
      <c r="BB78" s="262"/>
      <c r="BC78" s="262"/>
    </row>
    <row r="79" spans="1:55" ht="15.75" thickBot="1">
      <c r="A79" s="3"/>
      <c r="B79" s="3"/>
      <c r="C79" s="3"/>
      <c r="D79" s="475"/>
      <c r="E79" s="490"/>
      <c r="F79" s="493"/>
      <c r="G79" s="493"/>
      <c r="H79" s="472"/>
      <c r="I79" s="472"/>
      <c r="J79" s="472"/>
      <c r="K79" s="472"/>
      <c r="L79" s="472"/>
      <c r="M79" s="472"/>
      <c r="N79" s="493"/>
      <c r="O79" s="493"/>
      <c r="P79" s="502"/>
      <c r="Q79" s="3"/>
      <c r="R79" s="3"/>
      <c r="S79" s="3"/>
      <c r="AA79" s="96"/>
      <c r="AY79" s="265"/>
      <c r="AZ79" s="265"/>
      <c r="BA79" s="265"/>
      <c r="BB79" s="265"/>
      <c r="BC79" s="266"/>
    </row>
    <row r="80" spans="1:55" ht="24.75" customHeight="1">
      <c r="A80" s="3"/>
      <c r="B80" s="3"/>
      <c r="C80" s="3"/>
      <c r="D80" s="204" t="s">
        <v>87</v>
      </c>
      <c r="E80" s="205"/>
      <c r="F80" s="206"/>
      <c r="G80" s="206"/>
      <c r="H80" s="206"/>
      <c r="I80" s="206"/>
      <c r="J80" s="206"/>
      <c r="K80" s="206"/>
      <c r="L80" s="207">
        <f>SUM(H80:K80)</f>
        <v>0</v>
      </c>
      <c r="M80" s="207">
        <f>IF(F80&lt;&gt;0,L80/F80*100,)</f>
        <v>0</v>
      </c>
      <c r="N80" s="206"/>
      <c r="O80" s="206"/>
      <c r="P80" s="208">
        <f>IF(F80&lt;&gt;0,O80/F80*100,)</f>
        <v>0</v>
      </c>
      <c r="Q80" s="3"/>
      <c r="R80" s="3"/>
      <c r="S80" s="3"/>
      <c r="AA80" s="264"/>
      <c r="AY80" s="265"/>
      <c r="AZ80" s="265"/>
      <c r="BA80" s="265"/>
      <c r="BB80" s="265"/>
      <c r="BC80" s="266"/>
    </row>
    <row r="81" spans="1:55" ht="16.5" customHeight="1">
      <c r="A81" s="3"/>
      <c r="B81" s="3"/>
      <c r="C81" s="3"/>
      <c r="D81" s="3"/>
      <c r="E81" s="3"/>
      <c r="F81" s="3"/>
      <c r="G81" s="3"/>
      <c r="H81" s="3"/>
      <c r="I81" s="3"/>
      <c r="J81" s="5"/>
      <c r="K81" s="3"/>
      <c r="L81" s="3"/>
      <c r="M81" s="3"/>
      <c r="N81" s="3"/>
      <c r="O81" s="3"/>
      <c r="P81" s="3"/>
      <c r="Q81" s="3"/>
      <c r="R81" s="3"/>
      <c r="S81" s="3"/>
      <c r="AX81" s="38"/>
      <c r="AY81" s="267"/>
      <c r="AZ81" s="267"/>
      <c r="BA81" s="267"/>
      <c r="BB81" s="267"/>
      <c r="BC81" s="267"/>
    </row>
    <row r="82" spans="1:55" ht="16.5" customHeight="1" thickBot="1">
      <c r="A82" s="3"/>
      <c r="B82" s="3"/>
      <c r="C82" s="3"/>
      <c r="D82" s="202"/>
      <c r="E82" s="202"/>
      <c r="F82" s="202"/>
      <c r="G82" s="202"/>
      <c r="H82" s="202"/>
      <c r="I82" s="202"/>
      <c r="J82" s="203"/>
      <c r="K82" s="202"/>
      <c r="L82" s="202"/>
      <c r="M82" s="202"/>
      <c r="N82" s="202"/>
      <c r="O82" s="202"/>
      <c r="P82" s="202"/>
      <c r="Q82" s="3"/>
      <c r="R82" s="3"/>
      <c r="S82" s="3"/>
      <c r="AY82" s="267"/>
      <c r="AZ82" s="267"/>
      <c r="BA82" s="267"/>
      <c r="BB82" s="267"/>
      <c r="BC82" s="267"/>
    </row>
    <row r="83" spans="1:55" ht="15.75" thickBot="1">
      <c r="A83" s="3"/>
      <c r="B83" s="3"/>
      <c r="C83" s="3"/>
      <c r="D83" s="451" t="s">
        <v>52</v>
      </c>
      <c r="E83" s="452"/>
      <c r="F83" s="452"/>
      <c r="G83" s="452"/>
      <c r="H83" s="452"/>
      <c r="I83" s="452"/>
      <c r="J83" s="452"/>
      <c r="K83" s="452" t="s">
        <v>2</v>
      </c>
      <c r="L83" s="452"/>
      <c r="M83" s="485" t="str">
        <f>Q2</f>
        <v>2017/18</v>
      </c>
      <c r="N83" s="485"/>
      <c r="O83" s="486" t="s">
        <v>4</v>
      </c>
      <c r="P83" s="487"/>
      <c r="Q83" s="3"/>
      <c r="R83" s="3"/>
      <c r="S83" s="3"/>
      <c r="AY83" s="267"/>
      <c r="AZ83" s="267"/>
      <c r="BA83" s="267"/>
      <c r="BB83" s="267"/>
      <c r="BC83" s="267"/>
    </row>
    <row r="84" spans="1:55" ht="15" customHeight="1">
      <c r="A84" s="3"/>
      <c r="B84" s="3"/>
      <c r="C84" s="3"/>
      <c r="D84" s="500" t="s">
        <v>54</v>
      </c>
      <c r="E84" s="488" t="s">
        <v>55</v>
      </c>
      <c r="F84" s="491" t="s">
        <v>56</v>
      </c>
      <c r="G84" s="491" t="s">
        <v>57</v>
      </c>
      <c r="H84" s="494" t="s">
        <v>58</v>
      </c>
      <c r="I84" s="495"/>
      <c r="J84" s="495"/>
      <c r="K84" s="495"/>
      <c r="L84" s="495"/>
      <c r="M84" s="496"/>
      <c r="N84" s="491" t="s">
        <v>59</v>
      </c>
      <c r="O84" s="491" t="s">
        <v>60</v>
      </c>
      <c r="P84" s="491" t="s">
        <v>28</v>
      </c>
      <c r="Q84" s="3"/>
      <c r="R84" s="3"/>
      <c r="S84" s="3"/>
      <c r="AY84" s="261"/>
      <c r="AZ84" s="262"/>
      <c r="BA84" s="261"/>
      <c r="BB84" s="262"/>
      <c r="BC84" s="262"/>
    </row>
    <row r="85" spans="1:55" ht="15.75" customHeight="1">
      <c r="A85" s="3"/>
      <c r="B85" s="3"/>
      <c r="C85" s="3"/>
      <c r="D85" s="501"/>
      <c r="E85" s="489"/>
      <c r="F85" s="492"/>
      <c r="G85" s="492"/>
      <c r="H85" s="471" t="s">
        <v>61</v>
      </c>
      <c r="I85" s="471" t="s">
        <v>62</v>
      </c>
      <c r="J85" s="471" t="s">
        <v>63</v>
      </c>
      <c r="K85" s="471" t="s">
        <v>64</v>
      </c>
      <c r="L85" s="471" t="s">
        <v>65</v>
      </c>
      <c r="M85" s="471" t="s">
        <v>28</v>
      </c>
      <c r="N85" s="492"/>
      <c r="O85" s="492"/>
      <c r="P85" s="492"/>
      <c r="Q85" s="3"/>
      <c r="R85" s="3"/>
      <c r="S85" s="3"/>
      <c r="AY85" s="261"/>
      <c r="AZ85" s="262"/>
      <c r="BA85" s="261"/>
      <c r="BB85" s="262"/>
      <c r="BC85" s="262"/>
    </row>
    <row r="86" spans="1:55" ht="15" customHeight="1" thickBot="1">
      <c r="A86" s="3"/>
      <c r="B86" s="3"/>
      <c r="C86" s="3"/>
      <c r="D86" s="502"/>
      <c r="E86" s="490"/>
      <c r="F86" s="493"/>
      <c r="G86" s="493"/>
      <c r="H86" s="472"/>
      <c r="I86" s="472"/>
      <c r="J86" s="472"/>
      <c r="K86" s="472"/>
      <c r="L86" s="472"/>
      <c r="M86" s="472"/>
      <c r="N86" s="493"/>
      <c r="O86" s="493"/>
      <c r="P86" s="493"/>
      <c r="Q86" s="3"/>
      <c r="R86" s="3"/>
      <c r="S86" s="3"/>
      <c r="AY86" s="261"/>
      <c r="AZ86" s="262"/>
      <c r="BA86" s="261"/>
      <c r="BB86" s="262"/>
      <c r="BC86" s="262"/>
    </row>
    <row r="87" spans="1:55" ht="24.75" customHeight="1">
      <c r="A87" s="3"/>
      <c r="B87" s="3"/>
      <c r="C87" s="3"/>
      <c r="D87" s="241" t="s">
        <v>88</v>
      </c>
      <c r="E87" s="242"/>
      <c r="F87" s="206"/>
      <c r="G87" s="206"/>
      <c r="H87" s="206"/>
      <c r="I87" s="206"/>
      <c r="J87" s="206"/>
      <c r="K87" s="206"/>
      <c r="L87" s="207">
        <f>SUM(H87:K87)</f>
        <v>0</v>
      </c>
      <c r="M87" s="207">
        <f>IF(F87&lt;&gt;0,L87/F87*100,)</f>
        <v>0</v>
      </c>
      <c r="N87" s="206"/>
      <c r="O87" s="206"/>
      <c r="P87" s="208">
        <f>IF(F87&lt;&gt;0,O87/F87*100,)</f>
        <v>0</v>
      </c>
      <c r="Q87" s="3"/>
      <c r="R87" s="3"/>
      <c r="S87" s="3"/>
      <c r="AY87" s="261"/>
      <c r="AZ87" s="262"/>
      <c r="BA87" s="261"/>
      <c r="BB87" s="262"/>
      <c r="BC87" s="262"/>
    </row>
    <row r="88" spans="1:55" ht="16.5" customHeight="1">
      <c r="A88" s="3"/>
      <c r="B88" s="3"/>
      <c r="C88" s="3"/>
      <c r="D88" s="3"/>
      <c r="E88" s="3"/>
      <c r="F88" s="3"/>
      <c r="G88" s="3"/>
      <c r="H88" s="3"/>
      <c r="I88" s="3"/>
      <c r="J88" s="5"/>
      <c r="K88" s="3"/>
      <c r="L88" s="3"/>
      <c r="M88" s="3"/>
      <c r="N88" s="3"/>
      <c r="O88" s="3"/>
      <c r="P88" s="3"/>
      <c r="Q88" s="3"/>
      <c r="R88" s="3"/>
      <c r="S88" s="3"/>
      <c r="AY88" s="261"/>
      <c r="AZ88" s="262"/>
      <c r="BA88" s="261"/>
      <c r="BB88" s="262"/>
      <c r="BC88" s="262"/>
    </row>
    <row r="89" spans="1:55" ht="15.75" customHeight="1" thickBot="1">
      <c r="A89" s="3"/>
      <c r="B89" s="3"/>
      <c r="C89" s="38"/>
      <c r="D89" s="202"/>
      <c r="E89" s="202"/>
      <c r="F89" s="202"/>
      <c r="G89" s="202"/>
      <c r="H89" s="202"/>
      <c r="I89" s="202"/>
      <c r="J89" s="203"/>
      <c r="K89" s="202"/>
      <c r="L89" s="202"/>
      <c r="M89" s="202"/>
      <c r="N89" s="202"/>
      <c r="O89" s="202"/>
      <c r="P89" s="202"/>
      <c r="Q89" s="3"/>
      <c r="R89" s="3"/>
      <c r="S89" s="3"/>
      <c r="AY89" s="261"/>
      <c r="AZ89" s="262"/>
      <c r="BA89" s="261"/>
      <c r="BB89" s="262"/>
      <c r="BC89" s="262"/>
    </row>
    <row r="90" spans="1:55" ht="17.25" customHeight="1" thickBot="1">
      <c r="A90" s="3"/>
      <c r="B90" s="3"/>
      <c r="C90" s="3"/>
      <c r="D90" s="451" t="s">
        <v>52</v>
      </c>
      <c r="E90" s="452"/>
      <c r="F90" s="452"/>
      <c r="G90" s="452"/>
      <c r="H90" s="452"/>
      <c r="I90" s="452"/>
      <c r="J90" s="452"/>
      <c r="K90" s="452" t="s">
        <v>2</v>
      </c>
      <c r="L90" s="452"/>
      <c r="M90" s="485" t="str">
        <f>Q2</f>
        <v>2017/18</v>
      </c>
      <c r="N90" s="485"/>
      <c r="O90" s="486" t="s">
        <v>4</v>
      </c>
      <c r="P90" s="487"/>
      <c r="Q90" s="3"/>
      <c r="R90" s="3"/>
      <c r="S90" s="3"/>
      <c r="AY90" s="261"/>
      <c r="AZ90" s="262"/>
      <c r="BA90" s="261"/>
      <c r="BB90" s="262"/>
      <c r="BC90" s="262"/>
    </row>
    <row r="91" spans="1:55" ht="16.5" customHeight="1">
      <c r="A91" s="3"/>
      <c r="B91" s="3"/>
      <c r="C91" s="3"/>
      <c r="D91" s="473" t="s">
        <v>54</v>
      </c>
      <c r="E91" s="488" t="s">
        <v>91</v>
      </c>
      <c r="F91" s="491" t="s">
        <v>56</v>
      </c>
      <c r="G91" s="491" t="s">
        <v>57</v>
      </c>
      <c r="H91" s="494" t="s">
        <v>58</v>
      </c>
      <c r="I91" s="495"/>
      <c r="J91" s="495"/>
      <c r="K91" s="495"/>
      <c r="L91" s="495"/>
      <c r="M91" s="496"/>
      <c r="N91" s="491" t="s">
        <v>59</v>
      </c>
      <c r="O91" s="491" t="s">
        <v>60</v>
      </c>
      <c r="P91" s="500" t="s">
        <v>28</v>
      </c>
      <c r="Q91" s="3"/>
      <c r="R91" s="3"/>
      <c r="S91" s="3"/>
      <c r="AY91" s="261"/>
      <c r="AZ91" s="262"/>
      <c r="BA91" s="261"/>
      <c r="BB91" s="262"/>
      <c r="BC91" s="262"/>
    </row>
    <row r="92" spans="1:55" ht="16.5" customHeight="1">
      <c r="A92" s="3"/>
      <c r="B92" s="3"/>
      <c r="C92" s="3"/>
      <c r="D92" s="474"/>
      <c r="E92" s="489"/>
      <c r="F92" s="492"/>
      <c r="G92" s="492"/>
      <c r="H92" s="471" t="s">
        <v>61</v>
      </c>
      <c r="I92" s="471" t="s">
        <v>62</v>
      </c>
      <c r="J92" s="471" t="s">
        <v>63</v>
      </c>
      <c r="K92" s="471" t="s">
        <v>64</v>
      </c>
      <c r="L92" s="471" t="s">
        <v>65</v>
      </c>
      <c r="M92" s="471" t="s">
        <v>28</v>
      </c>
      <c r="N92" s="492"/>
      <c r="O92" s="492"/>
      <c r="P92" s="501"/>
      <c r="Q92" s="3"/>
      <c r="R92" s="3"/>
      <c r="S92" s="3"/>
      <c r="AY92" s="261"/>
      <c r="AZ92" s="262"/>
      <c r="BA92" s="261"/>
      <c r="BB92" s="262"/>
      <c r="BC92" s="262"/>
    </row>
    <row r="93" spans="1:55" ht="15" customHeight="1" thickBot="1">
      <c r="A93" s="3"/>
      <c r="B93" s="3"/>
      <c r="C93" s="3"/>
      <c r="D93" s="475"/>
      <c r="E93" s="490"/>
      <c r="F93" s="493"/>
      <c r="G93" s="493"/>
      <c r="H93" s="472"/>
      <c r="I93" s="472"/>
      <c r="J93" s="472"/>
      <c r="K93" s="472"/>
      <c r="L93" s="472"/>
      <c r="M93" s="472"/>
      <c r="N93" s="493"/>
      <c r="O93" s="493"/>
      <c r="P93" s="502"/>
      <c r="Q93" s="3"/>
      <c r="R93" s="3"/>
      <c r="S93" s="3"/>
      <c r="AY93" s="261"/>
      <c r="AZ93" s="262"/>
      <c r="BA93" s="261"/>
      <c r="BB93" s="262"/>
      <c r="BC93" s="262"/>
    </row>
    <row r="94" spans="1:55" ht="24.75" customHeight="1">
      <c r="A94" s="3"/>
      <c r="B94" s="3"/>
      <c r="C94" s="3"/>
      <c r="D94" s="241" t="s">
        <v>92</v>
      </c>
      <c r="E94" s="248"/>
      <c r="F94" s="206"/>
      <c r="G94" s="206"/>
      <c r="H94" s="206"/>
      <c r="I94" s="206"/>
      <c r="J94" s="206"/>
      <c r="K94" s="206"/>
      <c r="L94" s="207">
        <f>SUM(H94:K94)</f>
        <v>0</v>
      </c>
      <c r="M94" s="207">
        <f>IF(F94&lt;&gt;0,L94/F94*100,)</f>
        <v>0</v>
      </c>
      <c r="N94" s="206"/>
      <c r="O94" s="206"/>
      <c r="P94" s="208">
        <f>IF(F94&lt;&gt;0,O94/F94*100,)</f>
        <v>0</v>
      </c>
      <c r="Q94" s="3"/>
      <c r="R94" s="3"/>
      <c r="S94" s="3"/>
      <c r="AY94" s="261"/>
      <c r="AZ94" s="262"/>
      <c r="BA94" s="261"/>
      <c r="BB94" s="262"/>
      <c r="BC94" s="262"/>
    </row>
    <row r="95" spans="1:55" ht="15" customHeight="1">
      <c r="A95" s="3"/>
      <c r="B95" s="3"/>
      <c r="C95" s="3"/>
      <c r="D95" s="3"/>
      <c r="E95" s="3"/>
      <c r="F95" s="3"/>
      <c r="G95" s="3"/>
      <c r="H95" s="3"/>
      <c r="I95" s="3"/>
      <c r="J95" s="289"/>
      <c r="K95" s="3"/>
      <c r="L95" s="3"/>
      <c r="M95" s="3"/>
      <c r="N95" s="3"/>
      <c r="O95" s="3"/>
      <c r="P95" s="3"/>
      <c r="Q95" s="3"/>
      <c r="R95" s="3"/>
      <c r="S95" s="3"/>
      <c r="AY95" s="261"/>
      <c r="AZ95" s="262"/>
      <c r="BA95" s="261"/>
      <c r="BB95" s="262"/>
      <c r="BC95" s="262"/>
    </row>
    <row r="96" spans="51:55" ht="15" customHeight="1">
      <c r="AY96" s="261"/>
      <c r="AZ96" s="262"/>
      <c r="BA96" s="261"/>
      <c r="BB96" s="262"/>
      <c r="BC96" s="262"/>
    </row>
    <row r="97" spans="51:55" ht="15" customHeight="1">
      <c r="AY97" s="261"/>
      <c r="AZ97" s="262"/>
      <c r="BA97" s="261"/>
      <c r="BB97" s="262"/>
      <c r="BC97" s="262"/>
    </row>
    <row r="98" spans="8:55" ht="18.75" thickBot="1">
      <c r="H98" s="3"/>
      <c r="I98" s="370" t="s">
        <v>5</v>
      </c>
      <c r="J98" s="370"/>
      <c r="K98" s="370"/>
      <c r="L98" s="370"/>
      <c r="M98" s="370"/>
      <c r="N98" s="3"/>
      <c r="AW98" s="268"/>
      <c r="AY98" s="261"/>
      <c r="AZ98" s="262"/>
      <c r="BA98" s="261"/>
      <c r="BB98" s="262"/>
      <c r="BC98" s="262"/>
    </row>
    <row r="99" spans="8:55" ht="15">
      <c r="H99" s="3"/>
      <c r="I99" s="371">
        <f>B21</f>
        <v>0</v>
      </c>
      <c r="J99" s="372"/>
      <c r="K99" s="372"/>
      <c r="L99" s="372"/>
      <c r="M99" s="373"/>
      <c r="N99" s="3"/>
      <c r="AW99" s="269"/>
      <c r="AY99" s="261"/>
      <c r="AZ99" s="262"/>
      <c r="BA99" s="261"/>
      <c r="BB99" s="262"/>
      <c r="BC99" s="262"/>
    </row>
    <row r="100" spans="8:55" ht="15" customHeight="1">
      <c r="H100" s="3"/>
      <c r="I100" s="9" t="s">
        <v>15</v>
      </c>
      <c r="J100" s="10" t="s">
        <v>16</v>
      </c>
      <c r="K100" s="10" t="s">
        <v>17</v>
      </c>
      <c r="L100" s="10" t="s">
        <v>18</v>
      </c>
      <c r="M100" s="11" t="s">
        <v>19</v>
      </c>
      <c r="N100" s="3"/>
      <c r="AY100" s="196"/>
      <c r="AZ100" s="270"/>
      <c r="BA100" s="196"/>
      <c r="BB100" s="270"/>
      <c r="BC100" s="270"/>
    </row>
    <row r="101" spans="8:63" ht="24.75" customHeight="1">
      <c r="H101" s="3"/>
      <c r="I101" s="659" t="s">
        <v>23</v>
      </c>
      <c r="J101" s="12"/>
      <c r="K101" s="12"/>
      <c r="L101" s="12"/>
      <c r="M101" s="13"/>
      <c r="N101" s="3"/>
      <c r="AY101" s="271"/>
      <c r="AZ101" s="272"/>
      <c r="BA101" s="271"/>
      <c r="BB101" s="272"/>
      <c r="BC101" s="272"/>
      <c r="BD101" s="264"/>
      <c r="BE101" s="264"/>
      <c r="BF101" s="264"/>
      <c r="BG101" s="264"/>
      <c r="BH101" s="264"/>
      <c r="BI101" s="264"/>
      <c r="BJ101" s="264"/>
      <c r="BK101" s="264"/>
    </row>
    <row r="102" spans="8:55" ht="24.75" customHeight="1">
      <c r="H102" s="3"/>
      <c r="I102" s="659" t="s">
        <v>38</v>
      </c>
      <c r="J102" s="12"/>
      <c r="K102" s="12"/>
      <c r="L102" s="12"/>
      <c r="M102" s="13"/>
      <c r="N102" s="3"/>
      <c r="AY102" s="273"/>
      <c r="AZ102" s="273"/>
      <c r="BA102" s="273"/>
      <c r="BB102" s="273"/>
      <c r="BC102" s="274"/>
    </row>
    <row r="103" spans="8:55" ht="24.75" customHeight="1">
      <c r="H103" s="3"/>
      <c r="I103" s="659" t="s">
        <v>40</v>
      </c>
      <c r="J103" s="12"/>
      <c r="K103" s="12"/>
      <c r="L103" s="12"/>
      <c r="M103" s="13"/>
      <c r="N103" s="3"/>
      <c r="AY103" s="274"/>
      <c r="AZ103" s="275"/>
      <c r="BA103" s="274"/>
      <c r="BB103" s="274"/>
      <c r="BC103" s="274"/>
    </row>
    <row r="104" spans="8:55" ht="24.75" customHeight="1">
      <c r="H104" s="3"/>
      <c r="I104" s="659" t="s">
        <v>42</v>
      </c>
      <c r="J104" s="12"/>
      <c r="K104" s="12"/>
      <c r="L104" s="12"/>
      <c r="M104" s="13"/>
      <c r="N104" s="3"/>
      <c r="AY104" s="261"/>
      <c r="AZ104" s="262"/>
      <c r="BA104" s="261"/>
      <c r="BB104" s="262"/>
      <c r="BC104" s="262"/>
    </row>
    <row r="105" spans="8:55" ht="24.75" customHeight="1">
      <c r="H105" s="3"/>
      <c r="I105" s="659" t="s">
        <v>44</v>
      </c>
      <c r="J105" s="12"/>
      <c r="K105" s="12"/>
      <c r="L105" s="12"/>
      <c r="M105" s="13"/>
      <c r="N105" s="3"/>
      <c r="AY105" s="276"/>
      <c r="AZ105" s="276"/>
      <c r="BA105" s="276"/>
      <c r="BB105" s="276"/>
      <c r="BC105" s="277"/>
    </row>
    <row r="106" spans="8:55" ht="24.75" customHeight="1">
      <c r="H106" s="3"/>
      <c r="I106" s="659" t="s">
        <v>46</v>
      </c>
      <c r="J106" s="12"/>
      <c r="K106" s="12"/>
      <c r="L106" s="12"/>
      <c r="M106" s="13"/>
      <c r="N106" s="3"/>
      <c r="AY106" s="276"/>
      <c r="AZ106" s="262"/>
      <c r="BA106" s="261"/>
      <c r="BB106" s="262"/>
      <c r="BC106" s="262"/>
    </row>
    <row r="107" spans="8:55" ht="24.75" customHeight="1">
      <c r="H107" s="3"/>
      <c r="I107" s="659" t="s">
        <v>48</v>
      </c>
      <c r="J107" s="12"/>
      <c r="K107" s="12"/>
      <c r="L107" s="12"/>
      <c r="M107" s="13"/>
      <c r="N107" s="3"/>
      <c r="AY107" s="276"/>
      <c r="AZ107" s="276"/>
      <c r="BA107" s="276"/>
      <c r="BB107" s="276"/>
      <c r="BC107" s="277"/>
    </row>
    <row r="108" spans="8:55" ht="15.75" customHeight="1" thickBot="1">
      <c r="H108" s="3"/>
      <c r="I108" s="87" t="s">
        <v>49</v>
      </c>
      <c r="J108" s="88">
        <f>SUBTOTAL(109,J101:J107)</f>
        <v>0</v>
      </c>
      <c r="K108" s="88">
        <f>SUBTOTAL(109,K101:K107)</f>
        <v>0</v>
      </c>
      <c r="L108" s="88">
        <f>SUBTOTAL(109,L101:L107)</f>
        <v>0</v>
      </c>
      <c r="M108" s="89">
        <f>SUBTOTAL(109,M101:M107)</f>
        <v>0</v>
      </c>
      <c r="N108" s="3"/>
      <c r="AY108" s="278"/>
      <c r="AZ108" s="279"/>
      <c r="BA108" s="280"/>
      <c r="BB108" s="279"/>
      <c r="BC108" s="279"/>
    </row>
    <row r="109" spans="8:55" ht="18" customHeight="1">
      <c r="H109" s="3"/>
      <c r="I109" s="3"/>
      <c r="J109" s="3"/>
      <c r="K109" s="5"/>
      <c r="L109" s="3"/>
      <c r="M109" s="3"/>
      <c r="N109" s="3"/>
      <c r="AY109" s="274"/>
      <c r="AZ109" s="274"/>
      <c r="BA109" s="274"/>
      <c r="BB109" s="274"/>
      <c r="BC109" s="274"/>
    </row>
    <row r="110" spans="8:55" ht="15.75" customHeight="1">
      <c r="H110" s="3"/>
      <c r="I110" s="3"/>
      <c r="J110" s="3"/>
      <c r="K110" s="5"/>
      <c r="L110" s="3"/>
      <c r="M110" s="3"/>
      <c r="N110" s="3"/>
      <c r="AY110" s="274"/>
      <c r="AZ110" s="274"/>
      <c r="BA110" s="274"/>
      <c r="BB110" s="274"/>
      <c r="BC110" s="274"/>
    </row>
    <row r="111" spans="51:55" ht="13.5" customHeight="1">
      <c r="AY111" s="274"/>
      <c r="AZ111" s="274"/>
      <c r="BA111" s="274"/>
      <c r="BB111" s="274"/>
      <c r="BC111" s="274"/>
    </row>
    <row r="112" spans="51:55" ht="15" customHeight="1">
      <c r="AY112" s="274"/>
      <c r="AZ112" s="274"/>
      <c r="BA112" s="274"/>
      <c r="BB112" s="274"/>
      <c r="BC112" s="274"/>
    </row>
    <row r="113" spans="49:55" ht="15" customHeight="1">
      <c r="AW113" s="281"/>
      <c r="AY113" s="274"/>
      <c r="AZ113" s="274"/>
      <c r="BA113" s="274"/>
      <c r="BB113" s="274"/>
      <c r="BC113" s="274"/>
    </row>
    <row r="114" spans="49:55" ht="15" customHeight="1">
      <c r="AW114" s="281"/>
      <c r="AY114" s="274"/>
      <c r="AZ114" s="274"/>
      <c r="BA114" s="274"/>
      <c r="BB114" s="274"/>
      <c r="BC114" s="274"/>
    </row>
    <row r="115" spans="49:55" ht="15">
      <c r="AW115" s="281"/>
      <c r="AY115" s="274"/>
      <c r="AZ115" s="274"/>
      <c r="BA115" s="274"/>
      <c r="BB115" s="274"/>
      <c r="BC115" s="274"/>
    </row>
    <row r="116" spans="49:55" ht="13.5" customHeight="1">
      <c r="AW116" s="281"/>
      <c r="AY116" s="274"/>
      <c r="AZ116" s="274"/>
      <c r="BA116" s="274"/>
      <c r="BB116" s="274"/>
      <c r="BC116" s="274"/>
    </row>
    <row r="117" spans="49:55" ht="15" customHeight="1">
      <c r="AW117" s="281"/>
      <c r="AY117" s="274"/>
      <c r="AZ117" s="274"/>
      <c r="BA117" s="274"/>
      <c r="BB117" s="274"/>
      <c r="BC117" s="274"/>
    </row>
    <row r="118" spans="49:55" ht="15.75" customHeight="1">
      <c r="AW118" s="281"/>
      <c r="AY118" s="274"/>
      <c r="AZ118" s="274"/>
      <c r="BA118" s="274"/>
      <c r="BB118" s="274"/>
      <c r="BC118" s="274"/>
    </row>
    <row r="119" spans="49:58" ht="15.75" customHeight="1">
      <c r="AW119" s="281"/>
      <c r="AZ119" s="274"/>
      <c r="BA119" s="274"/>
      <c r="BB119" s="274"/>
      <c r="BC119" s="274"/>
      <c r="BD119" s="274"/>
      <c r="BE119" s="274"/>
      <c r="BF119" s="274"/>
    </row>
    <row r="120" spans="49:58" ht="15">
      <c r="AW120" s="281"/>
      <c r="AZ120" s="274"/>
      <c r="BA120" s="274"/>
      <c r="BB120" s="274"/>
      <c r="BC120" s="274"/>
      <c r="BD120" s="274"/>
      <c r="BE120" s="274"/>
      <c r="BF120" s="274"/>
    </row>
    <row r="121" spans="49:58" ht="13.5" customHeight="1">
      <c r="AW121" s="281"/>
      <c r="AZ121" s="274"/>
      <c r="BA121" s="274"/>
      <c r="BB121" s="274"/>
      <c r="BC121" s="274"/>
      <c r="BD121" s="274"/>
      <c r="BE121" s="274"/>
      <c r="BF121" s="274"/>
    </row>
    <row r="122" spans="50:58" ht="15" customHeight="1">
      <c r="AX122" s="38" t="s">
        <v>95</v>
      </c>
      <c r="AZ122" s="274"/>
      <c r="BA122" s="274"/>
      <c r="BB122" s="274"/>
      <c r="BC122" s="274"/>
      <c r="BD122" s="274"/>
      <c r="BE122" s="274"/>
      <c r="BF122" s="274"/>
    </row>
    <row r="123" spans="52:58" ht="15" customHeight="1">
      <c r="AZ123" s="274"/>
      <c r="BA123" s="274"/>
      <c r="BB123" s="274"/>
      <c r="BC123" s="274"/>
      <c r="BD123" s="274"/>
      <c r="BE123" s="274"/>
      <c r="BF123" s="274"/>
    </row>
    <row r="124" spans="52:58" ht="15" customHeight="1">
      <c r="AZ124" s="274"/>
      <c r="BA124" s="274"/>
      <c r="BB124" s="274"/>
      <c r="BC124" s="274"/>
      <c r="BD124" s="274"/>
      <c r="BE124" s="274"/>
      <c r="BF124" s="274"/>
    </row>
    <row r="125" spans="52:58" ht="15">
      <c r="AZ125" s="274"/>
      <c r="BA125" s="274"/>
      <c r="BB125" s="274"/>
      <c r="BC125" s="274"/>
      <c r="BD125" s="274"/>
      <c r="BE125" s="274"/>
      <c r="BF125" s="274"/>
    </row>
    <row r="126" spans="52:58" ht="13.5" customHeight="1">
      <c r="AZ126" s="274"/>
      <c r="BA126" s="274"/>
      <c r="BB126" s="274"/>
      <c r="BC126" s="274"/>
      <c r="BD126" s="274"/>
      <c r="BE126" s="274"/>
      <c r="BF126" s="274"/>
    </row>
    <row r="127" spans="52:58" ht="15" customHeight="1">
      <c r="AZ127" s="274"/>
      <c r="BA127" s="274"/>
      <c r="BB127" s="274"/>
      <c r="BC127" s="274"/>
      <c r="BD127" s="274"/>
      <c r="BE127" s="274"/>
      <c r="BF127" s="274"/>
    </row>
    <row r="128" spans="52:58" ht="15" customHeight="1">
      <c r="AZ128" s="274"/>
      <c r="BA128" s="274"/>
      <c r="BB128" s="274"/>
      <c r="BC128" s="274"/>
      <c r="BD128" s="274"/>
      <c r="BE128" s="274"/>
      <c r="BF128" s="274"/>
    </row>
    <row r="129" spans="52:58" ht="15.75" customHeight="1">
      <c r="AZ129" s="274"/>
      <c r="BA129" s="274"/>
      <c r="BB129" s="274"/>
      <c r="BC129" s="274"/>
      <c r="BD129" s="274"/>
      <c r="BE129" s="274"/>
      <c r="BF129" s="274"/>
    </row>
    <row r="130" spans="52:58" ht="15.75" customHeight="1">
      <c r="AZ130" s="274"/>
      <c r="BA130" s="274"/>
      <c r="BB130" s="274"/>
      <c r="BC130" s="274"/>
      <c r="BD130" s="274"/>
      <c r="BE130" s="274"/>
      <c r="BF130" s="274"/>
    </row>
    <row r="131" spans="52:58" ht="13.5" customHeight="1">
      <c r="AZ131" s="274"/>
      <c r="BA131" s="274"/>
      <c r="BB131" s="274"/>
      <c r="BC131" s="274"/>
      <c r="BD131" s="274"/>
      <c r="BE131" s="274"/>
      <c r="BF131" s="274"/>
    </row>
    <row r="132" spans="52:58" ht="15" customHeight="1">
      <c r="AZ132" s="274"/>
      <c r="BA132" s="274"/>
      <c r="BB132" s="274"/>
      <c r="BC132" s="274"/>
      <c r="BD132" s="274"/>
      <c r="BE132" s="274"/>
      <c r="BF132" s="274"/>
    </row>
    <row r="133" spans="50:58" ht="15" customHeight="1">
      <c r="AX133" s="38" t="s">
        <v>95</v>
      </c>
      <c r="AZ133" s="274"/>
      <c r="BA133" s="274"/>
      <c r="BB133" s="274"/>
      <c r="BC133" s="274"/>
      <c r="BD133" s="274"/>
      <c r="BE133" s="274"/>
      <c r="BF133" s="274"/>
    </row>
    <row r="134" spans="52:58" ht="15" customHeight="1">
      <c r="AZ134" s="274"/>
      <c r="BA134" s="274"/>
      <c r="BB134" s="274"/>
      <c r="BC134" s="274"/>
      <c r="BD134" s="274"/>
      <c r="BE134" s="274"/>
      <c r="BF134" s="274"/>
    </row>
    <row r="135" spans="52:58" ht="15.75" customHeight="1">
      <c r="AZ135" s="274"/>
      <c r="BA135" s="274"/>
      <c r="BB135" s="274"/>
      <c r="BC135" s="274"/>
      <c r="BD135" s="274"/>
      <c r="BE135" s="274"/>
      <c r="BF135" s="274"/>
    </row>
    <row r="136" spans="52:58" ht="15" customHeight="1">
      <c r="AZ136" s="274"/>
      <c r="BA136" s="274"/>
      <c r="BB136" s="274"/>
      <c r="BC136" s="274"/>
      <c r="BD136" s="274"/>
      <c r="BE136" s="274"/>
      <c r="BF136" s="274"/>
    </row>
    <row r="138" ht="15">
      <c r="AW138" s="282"/>
    </row>
    <row r="139" ht="15" customHeight="1">
      <c r="AW139" s="282"/>
    </row>
    <row r="140" ht="15.75" customHeight="1">
      <c r="AW140" s="283"/>
    </row>
    <row r="141" ht="15" customHeight="1">
      <c r="AW141" s="261"/>
    </row>
    <row r="142" ht="15">
      <c r="AW142" s="261"/>
    </row>
    <row r="143" ht="15" customHeight="1">
      <c r="AW143" s="261"/>
    </row>
    <row r="144" ht="15" customHeight="1">
      <c r="AW144" s="261"/>
    </row>
    <row r="145" ht="15" customHeight="1">
      <c r="AW145" s="261"/>
    </row>
    <row r="146" ht="15" customHeight="1">
      <c r="AW146" s="263"/>
    </row>
    <row r="147" ht="15" customHeight="1">
      <c r="AW147" s="261"/>
    </row>
    <row r="148" ht="15.75" customHeight="1">
      <c r="AW148" s="261"/>
    </row>
    <row r="149" ht="15" customHeight="1">
      <c r="AW149" s="261"/>
    </row>
    <row r="150" ht="15" customHeight="1">
      <c r="AW150" s="261"/>
    </row>
    <row r="151" ht="15" customHeight="1">
      <c r="AW151" s="261"/>
    </row>
    <row r="152" ht="15">
      <c r="AW152" s="261"/>
    </row>
    <row r="153" ht="15" customHeight="1">
      <c r="AW153" s="261"/>
    </row>
    <row r="154" ht="15.75" customHeight="1">
      <c r="AW154" s="261"/>
    </row>
    <row r="155" ht="15">
      <c r="AW155" s="261"/>
    </row>
    <row r="156" spans="27:49" ht="15">
      <c r="AA156" s="5"/>
      <c r="AW156" s="263"/>
    </row>
    <row r="157" spans="27:49" ht="15">
      <c r="AA157" s="5"/>
      <c r="AW157" s="261"/>
    </row>
    <row r="158" ht="15" customHeight="1">
      <c r="AW158" s="261"/>
    </row>
    <row r="159" ht="15.75" customHeight="1">
      <c r="AW159" s="261"/>
    </row>
    <row r="160" ht="15">
      <c r="AW160" s="261"/>
    </row>
    <row r="161" ht="15">
      <c r="AW161" s="261"/>
    </row>
    <row r="162" ht="15">
      <c r="AW162" s="265"/>
    </row>
    <row r="163" ht="15.75" customHeight="1">
      <c r="AW163" s="265"/>
    </row>
    <row r="164" ht="15.75" customHeight="1">
      <c r="AW164" s="267"/>
    </row>
    <row r="165" ht="15">
      <c r="AW165" s="267"/>
    </row>
    <row r="166" ht="15">
      <c r="AW166" s="267"/>
    </row>
    <row r="167" ht="15">
      <c r="AW167" s="261"/>
    </row>
    <row r="168" ht="15">
      <c r="AW168" s="261"/>
    </row>
    <row r="169" ht="15" customHeight="1">
      <c r="AW169" s="261"/>
    </row>
    <row r="170" ht="15" customHeight="1">
      <c r="AW170" s="261"/>
    </row>
    <row r="171" ht="15" customHeight="1">
      <c r="AW171" s="261"/>
    </row>
    <row r="172" ht="15">
      <c r="AW172" s="261"/>
    </row>
    <row r="173" ht="15">
      <c r="AW173" s="261"/>
    </row>
    <row r="174" ht="15">
      <c r="AW174" s="261"/>
    </row>
    <row r="175" ht="15">
      <c r="AW175" s="261"/>
    </row>
    <row r="176" ht="15">
      <c r="AW176" s="261"/>
    </row>
    <row r="177" ht="12.75" customHeight="1">
      <c r="AW177" s="261"/>
    </row>
    <row r="178" ht="12.75" customHeight="1">
      <c r="AW178" s="261"/>
    </row>
    <row r="179" ht="13.5" customHeight="1">
      <c r="AW179" s="261"/>
    </row>
    <row r="180" ht="15" customHeight="1">
      <c r="AW180" s="261"/>
    </row>
    <row r="181" ht="15" customHeight="1">
      <c r="AW181" s="261"/>
    </row>
    <row r="182" ht="15" customHeight="1">
      <c r="AW182" s="261"/>
    </row>
    <row r="183" ht="15.75" customHeight="1">
      <c r="AW183" s="196"/>
    </row>
    <row r="184" ht="13.5" customHeight="1">
      <c r="AW184" s="284"/>
    </row>
    <row r="185" ht="15" customHeight="1">
      <c r="AW185" s="273"/>
    </row>
    <row r="186" spans="49:50" ht="15" customHeight="1">
      <c r="AW186" s="274"/>
      <c r="AX186" s="285"/>
    </row>
    <row r="187" spans="49:50" ht="15" customHeight="1">
      <c r="AW187" s="261"/>
      <c r="AX187" s="285"/>
    </row>
    <row r="188" spans="49:50" ht="15">
      <c r="AW188" s="276"/>
      <c r="AX188" s="283"/>
    </row>
    <row r="189" spans="49:50" ht="13.5" customHeight="1">
      <c r="AW189" s="261"/>
      <c r="AX189" s="262"/>
    </row>
    <row r="190" spans="49:50" ht="15">
      <c r="AW190" s="276"/>
      <c r="AX190" s="262"/>
    </row>
    <row r="191" spans="49:50" ht="15">
      <c r="AW191" s="278"/>
      <c r="AX191" s="262"/>
    </row>
    <row r="192" spans="49:50" ht="15">
      <c r="AW192" s="274"/>
      <c r="AX192" s="262"/>
    </row>
    <row r="193" spans="49:50" ht="15">
      <c r="AW193" s="274"/>
      <c r="AX193" s="262"/>
    </row>
    <row r="194" spans="49:50" ht="13.5" customHeight="1">
      <c r="AW194" s="274"/>
      <c r="AX194" s="262"/>
    </row>
    <row r="195" spans="49:50" ht="15" customHeight="1">
      <c r="AW195" s="274"/>
      <c r="AX195" s="262"/>
    </row>
    <row r="196" spans="49:50" ht="15" customHeight="1">
      <c r="AW196" s="274"/>
      <c r="AX196" s="262"/>
    </row>
    <row r="197" spans="49:50" ht="15" customHeight="1">
      <c r="AW197" s="274"/>
      <c r="AX197" s="262"/>
    </row>
    <row r="198" spans="49:50" ht="15">
      <c r="AW198" s="274"/>
      <c r="AX198" s="262"/>
    </row>
    <row r="199" spans="49:50" ht="13.5" customHeight="1">
      <c r="AW199" s="274"/>
      <c r="AX199" s="262"/>
    </row>
    <row r="200" spans="49:50" ht="15" customHeight="1">
      <c r="AW200" s="274"/>
      <c r="AX200" s="262"/>
    </row>
    <row r="201" spans="49:50" ht="15" customHeight="1">
      <c r="AW201" s="274"/>
      <c r="AX201" s="262"/>
    </row>
    <row r="202" ht="15" customHeight="1">
      <c r="AX202" s="262"/>
    </row>
    <row r="203" ht="15">
      <c r="AX203" s="262"/>
    </row>
    <row r="204" ht="13.5" customHeight="1">
      <c r="AX204" s="262"/>
    </row>
    <row r="205" ht="15" customHeight="1">
      <c r="AX205" s="262"/>
    </row>
    <row r="206" ht="15" customHeight="1">
      <c r="AX206" s="262"/>
    </row>
    <row r="207" ht="15" customHeight="1">
      <c r="AX207" s="262"/>
    </row>
    <row r="208" ht="15">
      <c r="AX208" s="262"/>
    </row>
    <row r="209" ht="13.5" customHeight="1">
      <c r="AX209" s="262"/>
    </row>
    <row r="210" ht="15" customHeight="1">
      <c r="AX210" s="262"/>
    </row>
    <row r="211" ht="15" customHeight="1">
      <c r="AX211" s="262"/>
    </row>
    <row r="212" ht="15" customHeight="1">
      <c r="AX212" s="262"/>
    </row>
    <row r="213" ht="15">
      <c r="AX213" s="90"/>
    </row>
    <row r="214" ht="15">
      <c r="AX214" s="90"/>
    </row>
    <row r="215" ht="15.75" customHeight="1"/>
    <row r="218" ht="12.75" customHeight="1"/>
    <row r="219" ht="12.75" customHeight="1"/>
    <row r="220" ht="13.5" customHeight="1"/>
    <row r="221" ht="15" customHeight="1"/>
    <row r="222" ht="15" customHeight="1"/>
    <row r="223" ht="15" customHeight="1"/>
    <row r="226" ht="15" customHeight="1"/>
    <row r="227" ht="15" customHeight="1"/>
    <row r="228" ht="18" customHeight="1">
      <c r="AX228" s="38" t="s">
        <v>95</v>
      </c>
    </row>
    <row r="231" ht="15" customHeight="1"/>
    <row r="232" ht="15" customHeight="1"/>
    <row r="233" ht="15" customHeight="1"/>
    <row r="245" ht="18">
      <c r="AX245" s="38" t="s">
        <v>95</v>
      </c>
    </row>
    <row r="252" ht="12.75" customHeight="1"/>
    <row r="254" ht="12.75" customHeight="1"/>
    <row r="260" ht="12" customHeight="1"/>
    <row r="270" ht="18">
      <c r="AX270" s="38" t="s">
        <v>95</v>
      </c>
    </row>
    <row r="283" ht="12.75" customHeight="1"/>
    <row r="284" ht="12.75" customHeight="1"/>
    <row r="285" ht="13.5" customHeight="1"/>
    <row r="290" ht="18">
      <c r="AX290" s="38" t="s">
        <v>95</v>
      </c>
    </row>
    <row r="293" ht="12.75" customHeight="1"/>
    <row r="296" ht="15" customHeight="1"/>
    <row r="297" ht="15">
      <c r="AX297" s="90"/>
    </row>
    <row r="298" ht="15">
      <c r="AX298" s="90"/>
    </row>
    <row r="299" ht="15">
      <c r="AX299" s="90"/>
    </row>
    <row r="300" ht="15" customHeight="1">
      <c r="AX300" s="90"/>
    </row>
    <row r="301" ht="15">
      <c r="AX301" s="90"/>
    </row>
    <row r="302" ht="15">
      <c r="AX302" s="90"/>
    </row>
    <row r="303" ht="18">
      <c r="AX303" s="38" t="s">
        <v>95</v>
      </c>
    </row>
    <row r="305" ht="15" customHeight="1"/>
    <row r="309" ht="18">
      <c r="AX309" s="38" t="s">
        <v>95</v>
      </c>
    </row>
    <row r="310" ht="15.75" customHeight="1"/>
    <row r="312" ht="15" customHeight="1"/>
    <row r="316" ht="15" customHeight="1"/>
    <row r="330" ht="12.75" customHeight="1"/>
    <row r="365" spans="1:161" s="90" customFormat="1" ht="1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5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</row>
    <row r="366" spans="1:161" s="90" customFormat="1" ht="1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5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</row>
    <row r="367" spans="1:161" s="90" customFormat="1" ht="1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5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</row>
    <row r="368" spans="1:161" s="90" customFormat="1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5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</row>
    <row r="369" spans="1:161" s="90" customFormat="1" ht="1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5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</row>
    <row r="370" spans="1:161" s="90" customFormat="1" ht="1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5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</row>
    <row r="375" ht="15" customHeight="1"/>
    <row r="378" ht="18">
      <c r="AX378" s="268"/>
    </row>
    <row r="379" ht="15">
      <c r="AX379" s="269"/>
    </row>
    <row r="383" ht="15" customHeight="1"/>
    <row r="393" ht="15">
      <c r="AX393" s="281"/>
    </row>
    <row r="394" ht="15">
      <c r="AX394" s="281"/>
    </row>
    <row r="395" ht="15">
      <c r="AX395" s="281"/>
    </row>
    <row r="396" ht="15">
      <c r="AX396" s="281"/>
    </row>
    <row r="397" ht="15">
      <c r="AX397" s="281"/>
    </row>
    <row r="398" ht="15">
      <c r="AX398" s="281"/>
    </row>
    <row r="399" ht="15">
      <c r="AX399" s="281"/>
    </row>
    <row r="400" ht="15">
      <c r="AX400" s="281"/>
    </row>
    <row r="401" ht="15">
      <c r="AX401" s="281"/>
    </row>
    <row r="404" ht="12.75" customHeight="1"/>
    <row r="405" ht="12.75" customHeight="1"/>
    <row r="406" ht="13.5" customHeight="1"/>
    <row r="408" ht="12.75" customHeight="1"/>
    <row r="412" ht="15" customHeight="1"/>
    <row r="418" ht="16.5" customHeight="1">
      <c r="AX418" s="282"/>
    </row>
    <row r="419" ht="15.75" customHeight="1">
      <c r="AX419" s="282"/>
    </row>
    <row r="420" ht="15" customHeight="1">
      <c r="AX420" s="283"/>
    </row>
    <row r="421" ht="15">
      <c r="AX421" s="261"/>
    </row>
    <row r="422" ht="15">
      <c r="AX422" s="262"/>
    </row>
    <row r="423" ht="15">
      <c r="AX423" s="262"/>
    </row>
    <row r="424" ht="15">
      <c r="AX424" s="262"/>
    </row>
    <row r="425" ht="15">
      <c r="AX425" s="262"/>
    </row>
    <row r="426" ht="15">
      <c r="AX426" s="262"/>
    </row>
    <row r="427" ht="15">
      <c r="AX427" s="262"/>
    </row>
    <row r="428" ht="15">
      <c r="AX428" s="262"/>
    </row>
    <row r="429" ht="15">
      <c r="AX429" s="262"/>
    </row>
    <row r="430" ht="15">
      <c r="AX430" s="262"/>
    </row>
    <row r="431" ht="15">
      <c r="AX431" s="261"/>
    </row>
    <row r="432" ht="15">
      <c r="AX432" s="286"/>
    </row>
    <row r="433" ht="15">
      <c r="AX433" s="261"/>
    </row>
    <row r="434" ht="15">
      <c r="AX434" s="262"/>
    </row>
    <row r="435" ht="15">
      <c r="AX435" s="262"/>
    </row>
    <row r="436" ht="15">
      <c r="AX436" s="262"/>
    </row>
    <row r="437" ht="15">
      <c r="AX437" s="262"/>
    </row>
    <row r="438" ht="15">
      <c r="AX438" s="262"/>
    </row>
    <row r="439" ht="15">
      <c r="AX439" s="262"/>
    </row>
    <row r="440" ht="15">
      <c r="AX440" s="262"/>
    </row>
    <row r="441" ht="15">
      <c r="AX441" s="262"/>
    </row>
    <row r="442" ht="15">
      <c r="AX442" s="265"/>
    </row>
    <row r="443" ht="15">
      <c r="AX443" s="265"/>
    </row>
    <row r="444" ht="15">
      <c r="AX444" s="267"/>
    </row>
    <row r="445" ht="15">
      <c r="AX445" s="267"/>
    </row>
    <row r="446" ht="15">
      <c r="AX446" s="267"/>
    </row>
    <row r="447" ht="15">
      <c r="AX447" s="261"/>
    </row>
    <row r="448" ht="15">
      <c r="AX448" s="261"/>
    </row>
    <row r="449" ht="12.75" customHeight="1">
      <c r="AX449" s="262"/>
    </row>
    <row r="450" ht="15">
      <c r="AX450" s="262"/>
    </row>
    <row r="451" ht="15">
      <c r="AX451" s="262"/>
    </row>
    <row r="452" ht="15" customHeight="1">
      <c r="AX452" s="262"/>
    </row>
    <row r="453" ht="15">
      <c r="AX453" s="262"/>
    </row>
    <row r="454" ht="15" customHeight="1">
      <c r="AX454" s="262"/>
    </row>
    <row r="455" ht="15">
      <c r="AX455" s="262"/>
    </row>
    <row r="456" ht="15">
      <c r="AX456" s="263"/>
    </row>
    <row r="457" ht="15">
      <c r="AX457" s="262"/>
    </row>
    <row r="458" ht="15">
      <c r="AX458" s="262"/>
    </row>
    <row r="459" ht="15" customHeight="1">
      <c r="AX459" s="262"/>
    </row>
    <row r="460" ht="15">
      <c r="AX460" s="262"/>
    </row>
    <row r="461" spans="1:161" s="281" customFormat="1" ht="1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5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262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</row>
    <row r="462" spans="1:161" s="281" customFormat="1" ht="1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5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26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</row>
    <row r="463" spans="1:161" s="281" customFormat="1" ht="1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5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270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</row>
    <row r="464" spans="1:161" s="281" customFormat="1" ht="1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5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272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</row>
    <row r="465" spans="1:161" s="281" customFormat="1" ht="1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5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27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</row>
    <row r="466" spans="1:161" s="281" customFormat="1" ht="1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5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274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</row>
    <row r="467" spans="1:161" s="281" customFormat="1" ht="1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5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261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</row>
    <row r="468" spans="1:161" s="281" customFormat="1" ht="1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5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276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</row>
    <row r="469" spans="1:161" s="281" customFormat="1" ht="1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5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261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</row>
    <row r="470" ht="15">
      <c r="AX470" s="276"/>
    </row>
    <row r="471" ht="15">
      <c r="AX471" s="287"/>
    </row>
    <row r="472" ht="15">
      <c r="AX472" s="274"/>
    </row>
    <row r="473" ht="15">
      <c r="AX473" s="274"/>
    </row>
    <row r="474" ht="15">
      <c r="AX474" s="274"/>
    </row>
    <row r="475" ht="15">
      <c r="AX475" s="274"/>
    </row>
    <row r="476" ht="15">
      <c r="AX476" s="274"/>
    </row>
    <row r="477" ht="15">
      <c r="AX477" s="274"/>
    </row>
    <row r="478" ht="15">
      <c r="AX478" s="274"/>
    </row>
    <row r="479" ht="15">
      <c r="AX479" s="274"/>
    </row>
    <row r="480" ht="15">
      <c r="AX480" s="274"/>
    </row>
    <row r="481" ht="15">
      <c r="AX481" s="274"/>
    </row>
    <row r="482" ht="12.75" customHeight="1"/>
    <row r="486" spans="1:161" s="240" customFormat="1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5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</row>
    <row r="487" spans="1:161" s="240" customFormat="1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5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</row>
    <row r="488" spans="1:161" s="240" customFormat="1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5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</row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5.75" customHeight="1"/>
    <row r="513" ht="15.75" customHeight="1"/>
    <row r="514" ht="15.75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spans="1:161" s="264" customFormat="1" ht="18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5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</row>
    <row r="542" ht="16.5" customHeight="1"/>
    <row r="543" ht="12.75" customHeight="1"/>
    <row r="544" ht="12.75" customHeight="1"/>
    <row r="545" ht="12.75" customHeight="1"/>
    <row r="546" ht="14.25" customHeight="1"/>
    <row r="547" ht="14.25" customHeight="1"/>
    <row r="548" ht="31.5" customHeight="1"/>
    <row r="549" ht="32.25" customHeight="1"/>
    <row r="552" ht="16.5" customHeight="1"/>
    <row r="553" ht="16.5" customHeight="1"/>
    <row r="554" ht="15" customHeight="1"/>
    <row r="555" ht="15" customHeight="1"/>
    <row r="556" ht="15" customHeight="1"/>
    <row r="557" ht="15" customHeight="1"/>
    <row r="559" ht="15" customHeight="1"/>
    <row r="560" ht="15" customHeight="1"/>
    <row r="561" ht="14.25" customHeight="1"/>
    <row r="562" ht="15" customHeight="1"/>
    <row r="563" ht="15" customHeight="1"/>
    <row r="565" ht="15" customHeight="1"/>
    <row r="566" ht="15" customHeight="1"/>
    <row r="568" ht="15" customHeight="1"/>
    <row r="595" ht="14.25" customHeight="1"/>
    <row r="597" ht="13.5" customHeight="1"/>
  </sheetData>
  <sheetProtection password="C078" sheet="1" selectLockedCells="1"/>
  <mergeCells count="197">
    <mergeCell ref="R65:R67"/>
    <mergeCell ref="S65:S67"/>
    <mergeCell ref="T65:T67"/>
    <mergeCell ref="U65:U67"/>
    <mergeCell ref="L65:L67"/>
    <mergeCell ref="M65:M67"/>
    <mergeCell ref="N65:N67"/>
    <mergeCell ref="O65:O67"/>
    <mergeCell ref="P65:P67"/>
    <mergeCell ref="Q65:Q67"/>
    <mergeCell ref="T63:U63"/>
    <mergeCell ref="B65:C67"/>
    <mergeCell ref="D65:D67"/>
    <mergeCell ref="E65:E67"/>
    <mergeCell ref="F65:F67"/>
    <mergeCell ref="G65:G67"/>
    <mergeCell ref="H65:H67"/>
    <mergeCell ref="I65:I67"/>
    <mergeCell ref="J65:J67"/>
    <mergeCell ref="K65:K67"/>
    <mergeCell ref="G91:G93"/>
    <mergeCell ref="H91:M91"/>
    <mergeCell ref="N91:N93"/>
    <mergeCell ref="P52:P54"/>
    <mergeCell ref="Q52:Q54"/>
    <mergeCell ref="R52:R54"/>
    <mergeCell ref="H92:H93"/>
    <mergeCell ref="I92:I93"/>
    <mergeCell ref="J92:J93"/>
    <mergeCell ref="K92:K93"/>
    <mergeCell ref="S52:S54"/>
    <mergeCell ref="T51:U51"/>
    <mergeCell ref="O38:Q38"/>
    <mergeCell ref="R38:S38"/>
    <mergeCell ref="O91:O93"/>
    <mergeCell ref="P91:P93"/>
    <mergeCell ref="O63:Q63"/>
    <mergeCell ref="R63:S63"/>
    <mergeCell ref="R51:S51"/>
    <mergeCell ref="P77:P79"/>
    <mergeCell ref="L92:L93"/>
    <mergeCell ref="M92:M93"/>
    <mergeCell ref="K90:L90"/>
    <mergeCell ref="B55:B58"/>
    <mergeCell ref="C55:C58"/>
    <mergeCell ref="B63:J63"/>
    <mergeCell ref="K63:N63"/>
    <mergeCell ref="D91:D93"/>
    <mergeCell ref="E91:E93"/>
    <mergeCell ref="F91:F93"/>
    <mergeCell ref="D90:J90"/>
    <mergeCell ref="T52:T54"/>
    <mergeCell ref="U52:U54"/>
    <mergeCell ref="J52:J54"/>
    <mergeCell ref="K52:K54"/>
    <mergeCell ref="L52:L54"/>
    <mergeCell ref="M52:M54"/>
    <mergeCell ref="N52:N54"/>
    <mergeCell ref="O52:O54"/>
    <mergeCell ref="K83:L83"/>
    <mergeCell ref="P84:P86"/>
    <mergeCell ref="K38:N38"/>
    <mergeCell ref="H52:H54"/>
    <mergeCell ref="I52:I54"/>
    <mergeCell ref="B51:J51"/>
    <mergeCell ref="K51:N51"/>
    <mergeCell ref="O51:Q51"/>
    <mergeCell ref="H40:H42"/>
    <mergeCell ref="I40:I42"/>
    <mergeCell ref="J40:J42"/>
    <mergeCell ref="M85:M86"/>
    <mergeCell ref="M83:N83"/>
    <mergeCell ref="O83:P83"/>
    <mergeCell ref="M90:N90"/>
    <mergeCell ref="O90:P90"/>
    <mergeCell ref="B52:C54"/>
    <mergeCell ref="D52:D54"/>
    <mergeCell ref="E52:E54"/>
    <mergeCell ref="F52:F54"/>
    <mergeCell ref="G52:G54"/>
    <mergeCell ref="F84:F86"/>
    <mergeCell ref="G84:G86"/>
    <mergeCell ref="H84:M84"/>
    <mergeCell ref="N84:N86"/>
    <mergeCell ref="O84:O86"/>
    <mergeCell ref="H85:H86"/>
    <mergeCell ref="I85:I86"/>
    <mergeCell ref="J85:J86"/>
    <mergeCell ref="K85:K86"/>
    <mergeCell ref="L85:L86"/>
    <mergeCell ref="D84:D86"/>
    <mergeCell ref="S40:S42"/>
    <mergeCell ref="T40:T42"/>
    <mergeCell ref="U40:U42"/>
    <mergeCell ref="B38:J38"/>
    <mergeCell ref="B43:B46"/>
    <mergeCell ref="C43:C46"/>
    <mergeCell ref="D83:J83"/>
    <mergeCell ref="M40:M42"/>
    <mergeCell ref="E84:E86"/>
    <mergeCell ref="N40:N42"/>
    <mergeCell ref="O40:O42"/>
    <mergeCell ref="P40:P42"/>
    <mergeCell ref="Q40:Q42"/>
    <mergeCell ref="R40:R42"/>
    <mergeCell ref="G40:G42"/>
    <mergeCell ref="L40:L42"/>
    <mergeCell ref="K40:K42"/>
    <mergeCell ref="E77:E79"/>
    <mergeCell ref="F77:F79"/>
    <mergeCell ref="G77:G79"/>
    <mergeCell ref="H77:M77"/>
    <mergeCell ref="N77:N79"/>
    <mergeCell ref="O77:O79"/>
    <mergeCell ref="H78:H79"/>
    <mergeCell ref="I78:I79"/>
    <mergeCell ref="J78:J79"/>
    <mergeCell ref="K78:K79"/>
    <mergeCell ref="L78:L79"/>
    <mergeCell ref="M78:M79"/>
    <mergeCell ref="T38:U38"/>
    <mergeCell ref="D77:D79"/>
    <mergeCell ref="B40:C42"/>
    <mergeCell ref="D40:D42"/>
    <mergeCell ref="E40:E42"/>
    <mergeCell ref="F40:F42"/>
    <mergeCell ref="M76:N76"/>
    <mergeCell ref="O76:P76"/>
    <mergeCell ref="W28:X29"/>
    <mergeCell ref="Y28:Y30"/>
    <mergeCell ref="H29:I29"/>
    <mergeCell ref="J29:N29"/>
    <mergeCell ref="O29:T29"/>
    <mergeCell ref="U29:V29"/>
    <mergeCell ref="A31:A33"/>
    <mergeCell ref="B31:B33"/>
    <mergeCell ref="D76:J76"/>
    <mergeCell ref="K76:L76"/>
    <mergeCell ref="A28:A30"/>
    <mergeCell ref="B28:B30"/>
    <mergeCell ref="C28:C30"/>
    <mergeCell ref="D28:D30"/>
    <mergeCell ref="B68:B70"/>
    <mergeCell ref="C68:C70"/>
    <mergeCell ref="A21:A24"/>
    <mergeCell ref="B21:B24"/>
    <mergeCell ref="A27:I27"/>
    <mergeCell ref="J27:M27"/>
    <mergeCell ref="N27:P27"/>
    <mergeCell ref="Q27:R27"/>
    <mergeCell ref="S27:T27"/>
    <mergeCell ref="W18:X19"/>
    <mergeCell ref="E28:G29"/>
    <mergeCell ref="H28:N28"/>
    <mergeCell ref="O28:V28"/>
    <mergeCell ref="A18:A20"/>
    <mergeCell ref="B18:B20"/>
    <mergeCell ref="C18:C20"/>
    <mergeCell ref="D18:D20"/>
    <mergeCell ref="E18:G19"/>
    <mergeCell ref="H18:N18"/>
    <mergeCell ref="O18:V18"/>
    <mergeCell ref="Y18:Y20"/>
    <mergeCell ref="H19:I19"/>
    <mergeCell ref="J19:N19"/>
    <mergeCell ref="O19:T19"/>
    <mergeCell ref="U19:V19"/>
    <mergeCell ref="A4:A6"/>
    <mergeCell ref="B4:B6"/>
    <mergeCell ref="C4:C6"/>
    <mergeCell ref="D4:D6"/>
    <mergeCell ref="E4:G5"/>
    <mergeCell ref="H4:N4"/>
    <mergeCell ref="O4:V4"/>
    <mergeCell ref="W4:X5"/>
    <mergeCell ref="Y4:Y6"/>
    <mergeCell ref="H5:I5"/>
    <mergeCell ref="J5:N5"/>
    <mergeCell ref="O5:T5"/>
    <mergeCell ref="U5:V5"/>
    <mergeCell ref="B7:B10"/>
    <mergeCell ref="BC13:BC15"/>
    <mergeCell ref="A16:I16"/>
    <mergeCell ref="J16:M16"/>
    <mergeCell ref="N16:P16"/>
    <mergeCell ref="Q16:R16"/>
    <mergeCell ref="S16:T16"/>
    <mergeCell ref="I98:M98"/>
    <mergeCell ref="I99:M99"/>
    <mergeCell ref="BB1:BB3"/>
    <mergeCell ref="BC1:BC3"/>
    <mergeCell ref="A2:I2"/>
    <mergeCell ref="J2:M2"/>
    <mergeCell ref="N2:P2"/>
    <mergeCell ref="Q2:R2"/>
    <mergeCell ref="S2:T2"/>
    <mergeCell ref="A7:A10"/>
  </mergeCells>
  <dataValidations count="2">
    <dataValidation type="list" allowBlank="1" showInputMessage="1" showErrorMessage="1" promptTitle="školska godina" prompt="Izaberi školsku godinu" sqref="M90:N90 R63:S63 M76:N76 Q27:R27 M83:N83 R38:S38 R51:S51 Q16:R16 Q2:R2">
      <formula1>ObrazacUspjeh_Izostanci!#REF!</formula1>
    </dataValidation>
    <dataValidation type="list" allowBlank="1" showInputMessage="1" showErrorMessage="1" sqref="J2:M2 J27:M27 J16:M16 K63:N63 K51:N51 K38:N38">
      <formula1>$B$73:$B$73</formula1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2" fitToWidth="2" horizontalDpi="600" verticalDpi="600" orientation="landscape" paperSize="9" scale="55" r:id="rId5"/>
  <rowBreaks count="2" manualBreakCount="2">
    <brk id="36" min="9" max="33" man="1"/>
    <brk id="72" max="24" man="1"/>
  </rowBreaks>
  <ignoredErrors>
    <ignoredError sqref="D43:E46 D55:E58 D68:E70" unlockedFormula="1"/>
    <ignoredError sqref="I11 N11 V11" formula="1"/>
  </ignoredErrors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92"/>
  <sheetViews>
    <sheetView showZeros="0" tabSelected="1" zoomScalePageLayoutView="25" workbookViewId="0" topLeftCell="A1">
      <selection activeCell="I20" sqref="I20"/>
    </sheetView>
  </sheetViews>
  <sheetFormatPr defaultColWidth="9.140625" defaultRowHeight="15"/>
  <cols>
    <col min="1" max="5" width="9.140625" style="3" customWidth="1"/>
    <col min="6" max="6" width="9.7109375" style="3" customWidth="1"/>
    <col min="7" max="7" width="9.140625" style="3" customWidth="1"/>
    <col min="8" max="8" width="9.8515625" style="3" customWidth="1"/>
    <col min="9" max="9" width="10.140625" style="3" customWidth="1"/>
    <col min="10" max="24" width="9.140625" style="3" customWidth="1"/>
    <col min="25" max="16384" width="9.140625" style="3" customWidth="1"/>
  </cols>
  <sheetData>
    <row r="1" ht="15"/>
    <row r="2" spans="2:12" ht="22.5" customHeight="1">
      <c r="B2" s="586"/>
      <c r="C2" s="586"/>
      <c r="D2" s="586"/>
      <c r="E2" s="586"/>
      <c r="F2" s="586"/>
      <c r="G2" s="586"/>
      <c r="L2" s="298" t="s">
        <v>100</v>
      </c>
    </row>
    <row r="3" spans="2:12" ht="15.75">
      <c r="B3" s="582" t="s">
        <v>110</v>
      </c>
      <c r="C3" s="582"/>
      <c r="D3" s="582"/>
      <c r="E3" s="582"/>
      <c r="F3" s="582"/>
      <c r="G3" s="582"/>
      <c r="L3" s="299" t="s">
        <v>101</v>
      </c>
    </row>
    <row r="4" spans="2:26" ht="15">
      <c r="B4" s="3" t="s">
        <v>111</v>
      </c>
      <c r="C4" s="579"/>
      <c r="D4" s="579"/>
      <c r="E4" s="579"/>
      <c r="Z4" s="292" t="s">
        <v>104</v>
      </c>
    </row>
    <row r="5" spans="2:28" ht="15">
      <c r="B5" s="3" t="s">
        <v>112</v>
      </c>
      <c r="C5" s="579"/>
      <c r="D5" s="579"/>
      <c r="E5" s="579"/>
      <c r="F5" s="6"/>
      <c r="G5" s="6"/>
      <c r="H5" s="6"/>
      <c r="I5" s="6"/>
      <c r="J5" s="6"/>
      <c r="K5" s="6"/>
      <c r="L5" s="6"/>
      <c r="X5" s="6"/>
      <c r="Y5" s="6"/>
      <c r="Z5" s="292" t="s">
        <v>105</v>
      </c>
      <c r="AA5" s="6"/>
      <c r="AB5" s="6"/>
    </row>
    <row r="6" spans="8:26" ht="15.75">
      <c r="H6" s="6" t="s">
        <v>103</v>
      </c>
      <c r="I6" s="377" t="str">
        <f>ObrazacUspjeh_Izostanci!J2</f>
        <v>KRAJU</v>
      </c>
      <c r="J6" s="377"/>
      <c r="K6" s="378" t="s">
        <v>3</v>
      </c>
      <c r="L6" s="378"/>
      <c r="M6" s="377" t="str">
        <f>ObrazacUspjeh_Izostanci!Q2</f>
        <v>2017/18</v>
      </c>
      <c r="N6" s="377"/>
      <c r="O6" s="378" t="s">
        <v>4</v>
      </c>
      <c r="P6" s="378"/>
      <c r="Z6" s="292" t="s">
        <v>106</v>
      </c>
    </row>
    <row r="7" spans="12:26" ht="15">
      <c r="L7" s="300"/>
      <c r="Z7" s="292" t="s">
        <v>107</v>
      </c>
    </row>
    <row r="8" spans="11:26" ht="15.75">
      <c r="K8" s="377" t="s">
        <v>104</v>
      </c>
      <c r="L8" s="377"/>
      <c r="M8" s="377"/>
      <c r="Z8" s="292" t="s">
        <v>108</v>
      </c>
    </row>
    <row r="9" spans="12:26" ht="15.75" thickBot="1">
      <c r="L9" s="301" t="s">
        <v>102</v>
      </c>
      <c r="Z9" s="292" t="s">
        <v>114</v>
      </c>
    </row>
    <row r="10" spans="2:24" ht="22.5" customHeight="1">
      <c r="B10" s="405" t="s">
        <v>8</v>
      </c>
      <c r="C10" s="393" t="s">
        <v>9</v>
      </c>
      <c r="D10" s="389" t="s">
        <v>10</v>
      </c>
      <c r="E10" s="411"/>
      <c r="F10" s="390"/>
      <c r="G10" s="583" t="s">
        <v>11</v>
      </c>
      <c r="H10" s="584"/>
      <c r="I10" s="584"/>
      <c r="J10" s="584"/>
      <c r="K10" s="584"/>
      <c r="L10" s="584"/>
      <c r="M10" s="585"/>
      <c r="N10" s="583" t="s">
        <v>12</v>
      </c>
      <c r="O10" s="584"/>
      <c r="P10" s="584"/>
      <c r="Q10" s="584"/>
      <c r="R10" s="584"/>
      <c r="S10" s="584"/>
      <c r="T10" s="584"/>
      <c r="U10" s="585"/>
      <c r="V10" s="389" t="s">
        <v>13</v>
      </c>
      <c r="W10" s="390"/>
      <c r="X10" s="393" t="s">
        <v>14</v>
      </c>
    </row>
    <row r="11" spans="2:24" ht="15">
      <c r="B11" s="406"/>
      <c r="C11" s="394"/>
      <c r="D11" s="391"/>
      <c r="E11" s="412"/>
      <c r="F11" s="392"/>
      <c r="G11" s="396" t="s">
        <v>20</v>
      </c>
      <c r="H11" s="397"/>
      <c r="I11" s="398" t="s">
        <v>21</v>
      </c>
      <c r="J11" s="399"/>
      <c r="K11" s="399"/>
      <c r="L11" s="399"/>
      <c r="M11" s="400"/>
      <c r="N11" s="599" t="s">
        <v>20</v>
      </c>
      <c r="O11" s="401"/>
      <c r="P11" s="401"/>
      <c r="Q11" s="401"/>
      <c r="R11" s="401"/>
      <c r="S11" s="402"/>
      <c r="T11" s="403" t="s">
        <v>22</v>
      </c>
      <c r="U11" s="404"/>
      <c r="V11" s="391"/>
      <c r="W11" s="392"/>
      <c r="X11" s="394"/>
    </row>
    <row r="12" spans="2:24" ht="15.75" thickBot="1">
      <c r="B12" s="407"/>
      <c r="C12" s="395"/>
      <c r="D12" s="14" t="s">
        <v>24</v>
      </c>
      <c r="E12" s="15" t="s">
        <v>25</v>
      </c>
      <c r="F12" s="16" t="s">
        <v>26</v>
      </c>
      <c r="G12" s="17" t="s">
        <v>27</v>
      </c>
      <c r="H12" s="15" t="s">
        <v>28</v>
      </c>
      <c r="I12" s="14" t="s">
        <v>29</v>
      </c>
      <c r="J12" s="14" t="s">
        <v>30</v>
      </c>
      <c r="K12" s="15" t="s">
        <v>31</v>
      </c>
      <c r="L12" s="15" t="s">
        <v>26</v>
      </c>
      <c r="M12" s="16" t="s">
        <v>28</v>
      </c>
      <c r="N12" s="14" t="s">
        <v>32</v>
      </c>
      <c r="O12" s="14" t="s">
        <v>33</v>
      </c>
      <c r="P12" s="15" t="s">
        <v>34</v>
      </c>
      <c r="Q12" s="15" t="s">
        <v>35</v>
      </c>
      <c r="R12" s="15" t="s">
        <v>26</v>
      </c>
      <c r="S12" s="15" t="s">
        <v>28</v>
      </c>
      <c r="T12" s="14" t="s">
        <v>27</v>
      </c>
      <c r="U12" s="16" t="s">
        <v>28</v>
      </c>
      <c r="V12" s="14" t="s">
        <v>36</v>
      </c>
      <c r="W12" s="18" t="s">
        <v>28</v>
      </c>
      <c r="X12" s="395"/>
    </row>
    <row r="13" spans="2:24" ht="24.75" customHeight="1" thickBot="1">
      <c r="B13" s="302" t="s">
        <v>39</v>
      </c>
      <c r="C13" s="303">
        <f>ObrazacUspjeh_Izostanci!D7</f>
        <v>0</v>
      </c>
      <c r="D13" s="303">
        <f>ObrazacUspjeh_Izostanci!E7</f>
        <v>0</v>
      </c>
      <c r="E13" s="303">
        <f>ObrazacUspjeh_Izostanci!F7</f>
        <v>0</v>
      </c>
      <c r="F13" s="303">
        <f>D13+E13</f>
        <v>0</v>
      </c>
      <c r="G13" s="303">
        <f>ObrazacUspjeh_Izostanci!H7</f>
        <v>0</v>
      </c>
      <c r="H13" s="304">
        <f>IF(F13&lt;&gt;0,PRODUCT(G13/F13,100),"")</f>
      </c>
      <c r="I13" s="303">
        <f>ObrazacUspjeh_Izostanci!J7</f>
        <v>0</v>
      </c>
      <c r="J13" s="303">
        <f>ObrazacUspjeh_Izostanci!K7</f>
        <v>0</v>
      </c>
      <c r="K13" s="303">
        <f>ObrazacUspjeh_Izostanci!L7</f>
        <v>0</v>
      </c>
      <c r="L13" s="303">
        <f>SUM(I13:K13)</f>
        <v>0</v>
      </c>
      <c r="M13" s="305">
        <f>IF(F13&lt;&gt;0,PRODUCT(L13/F13,100),"")</f>
      </c>
      <c r="N13" s="303">
        <f>ObrazacUspjeh_Izostanci!O7</f>
        <v>0</v>
      </c>
      <c r="O13" s="303">
        <f>ObrazacUspjeh_Izostanci!P7</f>
        <v>0</v>
      </c>
      <c r="P13" s="303">
        <f>ObrazacUspjeh_Izostanci!Q7</f>
        <v>0</v>
      </c>
      <c r="Q13" s="303">
        <f>ObrazacUspjeh_Izostanci!R7</f>
        <v>0</v>
      </c>
      <c r="R13" s="303">
        <f>SUM(N13:Q13)</f>
        <v>0</v>
      </c>
      <c r="S13" s="304">
        <f>IF(F13&lt;&gt;0,PRODUCT(R13/F13,100),"")</f>
      </c>
      <c r="T13" s="303">
        <f>ObrazacUspjeh_Izostanci!U7</f>
        <v>0</v>
      </c>
      <c r="U13" s="303">
        <f>IF(F13&lt;&gt;0,PRODUCT(T13/F13,100),"")</f>
      </c>
      <c r="V13" s="303">
        <f>SUM(F13,-(R13+T13))</f>
        <v>0</v>
      </c>
      <c r="W13" s="303">
        <f>IF(F13&lt;&gt;0,PRODUCT(V13/F13,100),"")</f>
      </c>
      <c r="X13" s="306">
        <f>IF(F13&lt;&gt;0,SUM(N13*5,O13*4,P13*3,Q13*2,T13)/(F13-V13),"")</f>
      </c>
    </row>
    <row r="14" spans="2:24" ht="24.75" customHeight="1" thickBot="1">
      <c r="B14" s="302" t="s">
        <v>41</v>
      </c>
      <c r="C14" s="303">
        <f>ObrazacUspjeh_Izostanci!D8</f>
        <v>0</v>
      </c>
      <c r="D14" s="303">
        <f>ObrazacUspjeh_Izostanci!E8</f>
        <v>0</v>
      </c>
      <c r="E14" s="303">
        <f>ObrazacUspjeh_Izostanci!F8</f>
        <v>0</v>
      </c>
      <c r="F14" s="303">
        <f>D14+E14</f>
        <v>0</v>
      </c>
      <c r="G14" s="303">
        <f>ObrazacUspjeh_Izostanci!H8</f>
        <v>0</v>
      </c>
      <c r="H14" s="304">
        <f>IF(F14&lt;&gt;0,PRODUCT(G14/F14,100),"")</f>
      </c>
      <c r="I14" s="303">
        <f>ObrazacUspjeh_Izostanci!J8</f>
        <v>0</v>
      </c>
      <c r="J14" s="303">
        <f>ObrazacUspjeh_Izostanci!K8</f>
        <v>0</v>
      </c>
      <c r="K14" s="303">
        <f>ObrazacUspjeh_Izostanci!L8</f>
        <v>0</v>
      </c>
      <c r="L14" s="303">
        <f>SUM(I14:K14)</f>
        <v>0</v>
      </c>
      <c r="M14" s="305">
        <f>IF(F14&lt;&gt;0,PRODUCT(L14/F14,100),"")</f>
      </c>
      <c r="N14" s="303">
        <f>ObrazacUspjeh_Izostanci!O8</f>
        <v>0</v>
      </c>
      <c r="O14" s="303">
        <f>ObrazacUspjeh_Izostanci!P8</f>
        <v>0</v>
      </c>
      <c r="P14" s="303">
        <f>ObrazacUspjeh_Izostanci!Q8</f>
        <v>0</v>
      </c>
      <c r="Q14" s="303">
        <f>ObrazacUspjeh_Izostanci!R8</f>
        <v>0</v>
      </c>
      <c r="R14" s="303">
        <f>SUM(N14:Q14)</f>
        <v>0</v>
      </c>
      <c r="S14" s="304">
        <f>IF(F14&lt;&gt;0,PRODUCT(R14/F14,100),"")</f>
      </c>
      <c r="T14" s="303">
        <f>ObrazacUspjeh_Izostanci!U8</f>
        <v>0</v>
      </c>
      <c r="U14" s="303">
        <f>IF(F14&lt;&gt;0,PRODUCT(T14/F14,100),"")</f>
      </c>
      <c r="V14" s="303">
        <f>SUM(F14,-(R14+T14))</f>
        <v>0</v>
      </c>
      <c r="W14" s="303">
        <f>IF(F14&lt;&gt;0,PRODUCT(V14/F14,100),"")</f>
      </c>
      <c r="X14" s="306">
        <f>IF(F14&lt;&gt;0,SUM(N14*5,O14*4,P14*3,Q14*2,T14)/(F14-V14),"")</f>
      </c>
    </row>
    <row r="15" spans="2:24" ht="24.75" customHeight="1" thickBot="1">
      <c r="B15" s="302" t="s">
        <v>43</v>
      </c>
      <c r="C15" s="303">
        <f>ObrazacUspjeh_Izostanci!D9</f>
        <v>0</v>
      </c>
      <c r="D15" s="303">
        <f>ObrazacUspjeh_Izostanci!E9</f>
        <v>0</v>
      </c>
      <c r="E15" s="303">
        <f>ObrazacUspjeh_Izostanci!F9</f>
        <v>0</v>
      </c>
      <c r="F15" s="303">
        <f>D15+E15</f>
        <v>0</v>
      </c>
      <c r="G15" s="303">
        <f>ObrazacUspjeh_Izostanci!H9</f>
        <v>0</v>
      </c>
      <c r="H15" s="304">
        <f>IF(F15&lt;&gt;0,PRODUCT(G15/F15,100),"")</f>
      </c>
      <c r="I15" s="303">
        <f>ObrazacUspjeh_Izostanci!J9</f>
        <v>0</v>
      </c>
      <c r="J15" s="303">
        <f>ObrazacUspjeh_Izostanci!K9</f>
        <v>0</v>
      </c>
      <c r="K15" s="303">
        <f>ObrazacUspjeh_Izostanci!L9</f>
        <v>0</v>
      </c>
      <c r="L15" s="303">
        <f>SUM(I15:K15)</f>
        <v>0</v>
      </c>
      <c r="M15" s="305">
        <f>IF(F15&lt;&gt;0,PRODUCT(L15/F15,100),"")</f>
      </c>
      <c r="N15" s="303">
        <f>ObrazacUspjeh_Izostanci!O9</f>
        <v>0</v>
      </c>
      <c r="O15" s="303">
        <f>ObrazacUspjeh_Izostanci!P9</f>
        <v>0</v>
      </c>
      <c r="P15" s="303">
        <f>ObrazacUspjeh_Izostanci!Q9</f>
        <v>0</v>
      </c>
      <c r="Q15" s="303">
        <f>ObrazacUspjeh_Izostanci!R9</f>
        <v>0</v>
      </c>
      <c r="R15" s="303">
        <f>SUM(N15:Q15)</f>
        <v>0</v>
      </c>
      <c r="S15" s="304">
        <f>IF(F15&lt;&gt;0,PRODUCT(R15/F15,100),"")</f>
      </c>
      <c r="T15" s="303">
        <f>ObrazacUspjeh_Izostanci!U9</f>
        <v>0</v>
      </c>
      <c r="U15" s="303">
        <f>IF(F15&lt;&gt;0,PRODUCT(T15/F15,100),"")</f>
      </c>
      <c r="V15" s="303">
        <f>SUM(F15,-(R15+T15))</f>
        <v>0</v>
      </c>
      <c r="W15" s="303">
        <f>IF(F15&lt;&gt;0,PRODUCT(V15/F15,100),"")</f>
      </c>
      <c r="X15" s="306">
        <f>IF(F15&lt;&gt;0,SUM(N15*5,O15*4,P15*3,Q15*2,T15)/(F15-V15),"")</f>
      </c>
    </row>
    <row r="16" spans="2:24" ht="24.75" customHeight="1" thickBot="1">
      <c r="B16" s="307" t="s">
        <v>45</v>
      </c>
      <c r="C16" s="308">
        <f>ObrazacUspjeh_Izostanci!D10</f>
        <v>0</v>
      </c>
      <c r="D16" s="308">
        <f>ObrazacUspjeh_Izostanci!E10</f>
        <v>0</v>
      </c>
      <c r="E16" s="308">
        <f>ObrazacUspjeh_Izostanci!F10</f>
        <v>0</v>
      </c>
      <c r="F16" s="308">
        <f>D16+E16</f>
        <v>0</v>
      </c>
      <c r="G16" s="308">
        <f>ObrazacUspjeh_Izostanci!H10</f>
        <v>0</v>
      </c>
      <c r="H16" s="309">
        <f>IF(F16&lt;&gt;0,PRODUCT(G16/F16,100),"")</f>
      </c>
      <c r="I16" s="308">
        <f>ObrazacUspjeh_Izostanci!J10</f>
        <v>0</v>
      </c>
      <c r="J16" s="308">
        <f>ObrazacUspjeh_Izostanci!K10</f>
        <v>0</v>
      </c>
      <c r="K16" s="308">
        <f>ObrazacUspjeh_Izostanci!L10</f>
        <v>0</v>
      </c>
      <c r="L16" s="308">
        <f>SUM(I16:K16)</f>
        <v>0</v>
      </c>
      <c r="M16" s="310">
        <f>IF(F16&lt;&gt;0,PRODUCT(L16/F16,100),"")</f>
      </c>
      <c r="N16" s="308">
        <f>ObrazacUspjeh_Izostanci!O10</f>
        <v>0</v>
      </c>
      <c r="O16" s="308">
        <f>ObrazacUspjeh_Izostanci!P10</f>
        <v>0</v>
      </c>
      <c r="P16" s="308">
        <f>ObrazacUspjeh_Izostanci!Q10</f>
        <v>0</v>
      </c>
      <c r="Q16" s="308">
        <f>ObrazacUspjeh_Izostanci!R10</f>
        <v>0</v>
      </c>
      <c r="R16" s="308">
        <f>SUM(N16:Q16)</f>
        <v>0</v>
      </c>
      <c r="S16" s="309">
        <f>IF(F16&lt;&gt;0,PRODUCT(R16/F16,100),"")</f>
      </c>
      <c r="T16" s="308">
        <f>ObrazacUspjeh_Izostanci!U10</f>
        <v>0</v>
      </c>
      <c r="U16" s="308">
        <f>IF(F16&lt;&gt;0,PRODUCT(T16/F16,100),"")</f>
      </c>
      <c r="V16" s="308">
        <f>SUM(F16,-(R16+T16))</f>
        <v>0</v>
      </c>
      <c r="W16" s="303">
        <f>IF(F16&lt;&gt;0,PRODUCT(V16/F16,100),"")</f>
      </c>
      <c r="X16" s="311">
        <f>IF(F16&lt;&gt;0,SUM(N16*5,O16*4,P16*3,Q16*2,T16)/(F16-V16),"")</f>
      </c>
    </row>
    <row r="17" spans="2:24" ht="24.75" customHeight="1" thickBot="1" thickTop="1">
      <c r="B17" s="343" t="s">
        <v>99</v>
      </c>
      <c r="C17" s="344">
        <f>SUM(C13:C16)</f>
        <v>0</v>
      </c>
      <c r="D17" s="344">
        <f>SUM(D13:D16)</f>
        <v>0</v>
      </c>
      <c r="E17" s="344">
        <f>SUM(E13:E16)</f>
        <v>0</v>
      </c>
      <c r="F17" s="344">
        <f>SUM(F13:F16)</f>
        <v>0</v>
      </c>
      <c r="G17" s="344">
        <f>SUM(G13:G16)</f>
        <v>0</v>
      </c>
      <c r="H17" s="347">
        <f>IF(F17&lt;&gt;0,PRODUCT(G17/F17,100),"")</f>
      </c>
      <c r="I17" s="344">
        <f>SUM(I13:I16)</f>
        <v>0</v>
      </c>
      <c r="J17" s="344">
        <f>SUM(J13:J16)</f>
        <v>0</v>
      </c>
      <c r="K17" s="344">
        <f>SUM(K13:K16)</f>
        <v>0</v>
      </c>
      <c r="L17" s="344">
        <f>SUM(I17:K17)</f>
        <v>0</v>
      </c>
      <c r="M17" s="348">
        <f>IF(F17&lt;&gt;0,PRODUCT(L17/F17,100),"")</f>
      </c>
      <c r="N17" s="344">
        <f>SUM(N13:N16)</f>
        <v>0</v>
      </c>
      <c r="O17" s="344">
        <f>SUM(O13:O16)</f>
        <v>0</v>
      </c>
      <c r="P17" s="344">
        <f>SUM(P13:P16)</f>
        <v>0</v>
      </c>
      <c r="Q17" s="344">
        <f>SUM(Q13:Q16)</f>
        <v>0</v>
      </c>
      <c r="R17" s="344">
        <f>SUM(N17:Q17)</f>
        <v>0</v>
      </c>
      <c r="S17" s="349">
        <f>IF(F17&lt;&gt;0,PRODUCT(R17/F17,100),"")</f>
      </c>
      <c r="T17" s="344">
        <f>SUM(T13:T16)</f>
        <v>0</v>
      </c>
      <c r="U17" s="349">
        <f>IF(F17&lt;&gt;0,PRODUCT(T17/F17,100),"")</f>
      </c>
      <c r="V17" s="344">
        <f>SUM(V13:V16)</f>
        <v>0</v>
      </c>
      <c r="W17" s="344">
        <f>IF(F17&lt;&gt;0,PRODUCT(V17/F17,100),"")</f>
      </c>
      <c r="X17" s="349">
        <f>IF(F17&lt;&gt;0,SUM(N17*5,O17*4,P17*3,Q17*2,T17)/(F17-V17),"")</f>
      </c>
    </row>
    <row r="18" ht="15">
      <c r="C18" s="333" t="s">
        <v>120</v>
      </c>
    </row>
    <row r="19" spans="9:12" ht="21">
      <c r="I19" s="312"/>
      <c r="L19" s="298" t="s">
        <v>100</v>
      </c>
    </row>
    <row r="20" spans="9:12" ht="15.75">
      <c r="I20" s="313"/>
      <c r="L20" s="299" t="s">
        <v>109</v>
      </c>
    </row>
    <row r="21" spans="8:16" ht="15.75">
      <c r="H21" s="6" t="s">
        <v>103</v>
      </c>
      <c r="I21" s="565" t="str">
        <f>I6</f>
        <v>KRAJU</v>
      </c>
      <c r="J21" s="565"/>
      <c r="K21" s="378" t="s">
        <v>3</v>
      </c>
      <c r="L21" s="378"/>
      <c r="M21" s="565" t="str">
        <f>M6</f>
        <v>2017/18</v>
      </c>
      <c r="N21" s="565"/>
      <c r="O21" s="378" t="s">
        <v>4</v>
      </c>
      <c r="P21" s="378"/>
    </row>
    <row r="22" ht="15">
      <c r="L22" s="300"/>
    </row>
    <row r="23" spans="11:13" ht="15.75">
      <c r="K23" s="565" t="str">
        <f>K8</f>
        <v>GIMNAZIJA</v>
      </c>
      <c r="L23" s="565"/>
      <c r="M23" s="565"/>
    </row>
    <row r="24" ht="26.25" customHeight="1" thickBot="1">
      <c r="L24" s="301" t="s">
        <v>102</v>
      </c>
    </row>
    <row r="25" spans="3:22" ht="16.5" thickBot="1">
      <c r="C25" s="405" t="s">
        <v>8</v>
      </c>
      <c r="D25" s="393" t="s">
        <v>9</v>
      </c>
      <c r="E25" s="588" t="s">
        <v>10</v>
      </c>
      <c r="F25" s="589"/>
      <c r="G25" s="590"/>
      <c r="H25" s="588" t="s">
        <v>96</v>
      </c>
      <c r="I25" s="589"/>
      <c r="J25" s="590"/>
      <c r="K25" s="588" t="s">
        <v>97</v>
      </c>
      <c r="L25" s="589"/>
      <c r="M25" s="589"/>
      <c r="N25" s="589"/>
      <c r="O25" s="590"/>
      <c r="P25" s="588" t="s">
        <v>98</v>
      </c>
      <c r="Q25" s="589"/>
      <c r="R25" s="589"/>
      <c r="S25" s="589"/>
      <c r="T25" s="589"/>
      <c r="U25" s="590"/>
      <c r="V25" s="497" t="s">
        <v>80</v>
      </c>
    </row>
    <row r="26" spans="3:22" ht="24.75" customHeight="1" thickBot="1">
      <c r="C26" s="406"/>
      <c r="D26" s="394"/>
      <c r="E26" s="291" t="s">
        <v>24</v>
      </c>
      <c r="F26" s="291" t="s">
        <v>25</v>
      </c>
      <c r="G26" s="291" t="s">
        <v>65</v>
      </c>
      <c r="H26" s="290" t="s">
        <v>67</v>
      </c>
      <c r="I26" s="290" t="s">
        <v>68</v>
      </c>
      <c r="J26" s="290" t="s">
        <v>65</v>
      </c>
      <c r="K26" s="290" t="s">
        <v>69</v>
      </c>
      <c r="L26" s="290" t="s">
        <v>70</v>
      </c>
      <c r="M26" s="290" t="s">
        <v>71</v>
      </c>
      <c r="N26" s="290" t="s">
        <v>72</v>
      </c>
      <c r="O26" s="290" t="s">
        <v>73</v>
      </c>
      <c r="P26" s="290" t="s">
        <v>74</v>
      </c>
      <c r="Q26" s="290" t="s">
        <v>75</v>
      </c>
      <c r="R26" s="290" t="s">
        <v>76</v>
      </c>
      <c r="S26" s="290" t="s">
        <v>77</v>
      </c>
      <c r="T26" s="290" t="s">
        <v>78</v>
      </c>
      <c r="U26" s="290" t="s">
        <v>79</v>
      </c>
      <c r="V26" s="499"/>
    </row>
    <row r="27" spans="3:22" ht="24.75" customHeight="1" thickBot="1">
      <c r="C27" s="314" t="s">
        <v>39</v>
      </c>
      <c r="D27" s="315">
        <f>C13</f>
        <v>0</v>
      </c>
      <c r="E27" s="316">
        <f>D13</f>
        <v>0</v>
      </c>
      <c r="F27" s="316">
        <f>E13</f>
        <v>0</v>
      </c>
      <c r="G27" s="316">
        <f>E27+F27</f>
        <v>0</v>
      </c>
      <c r="H27" s="316">
        <f>ObrazacUspjeh_Izostanci!G43</f>
        <v>0</v>
      </c>
      <c r="I27" s="316">
        <f>ObrazacUspjeh_Izostanci!H43</f>
        <v>0</v>
      </c>
      <c r="J27" s="316">
        <f>H27+I27</f>
        <v>0</v>
      </c>
      <c r="K27" s="316">
        <f>ObrazacUspjeh_Izostanci!J43</f>
        <v>0</v>
      </c>
      <c r="L27" s="316">
        <f>ObrazacUspjeh_Izostanci!K43</f>
        <v>0</v>
      </c>
      <c r="M27" s="316">
        <f>ObrazacUspjeh_Izostanci!L43</f>
        <v>0</v>
      </c>
      <c r="N27" s="316">
        <f>ObrazacUspjeh_Izostanci!M43</f>
        <v>0</v>
      </c>
      <c r="O27" s="316">
        <f>ObrazacUspjeh_Izostanci!N43</f>
        <v>0</v>
      </c>
      <c r="P27" s="316">
        <f>ObrazacUspjeh_Izostanci!O43</f>
        <v>0</v>
      </c>
      <c r="Q27" s="316">
        <f>ObrazacUspjeh_Izostanci!P43</f>
        <v>0</v>
      </c>
      <c r="R27" s="316">
        <f>ObrazacUspjeh_Izostanci!Q43</f>
        <v>0</v>
      </c>
      <c r="S27" s="316">
        <f>ObrazacUspjeh_Izostanci!R43</f>
        <v>0</v>
      </c>
      <c r="T27" s="316">
        <f>ObrazacUspjeh_Izostanci!S43</f>
        <v>0</v>
      </c>
      <c r="U27" s="316">
        <f>ObrazacUspjeh_Izostanci!T43</f>
        <v>0</v>
      </c>
      <c r="V27" s="316">
        <f>ObrazacUspjeh_Izostanci!U43</f>
        <v>0</v>
      </c>
    </row>
    <row r="28" spans="3:22" ht="24.75" customHeight="1" thickBot="1">
      <c r="C28" s="317" t="s">
        <v>41</v>
      </c>
      <c r="D28" s="318">
        <f aca="true" t="shared" si="0" ref="D28:F31">C14</f>
        <v>0</v>
      </c>
      <c r="E28" s="303">
        <f t="shared" si="0"/>
        <v>0</v>
      </c>
      <c r="F28" s="303">
        <f t="shared" si="0"/>
        <v>0</v>
      </c>
      <c r="G28" s="303">
        <f>E28+F28</f>
        <v>0</v>
      </c>
      <c r="H28" s="303">
        <f>ObrazacUspjeh_Izostanci!G44</f>
        <v>0</v>
      </c>
      <c r="I28" s="303">
        <f>ObrazacUspjeh_Izostanci!H44</f>
        <v>0</v>
      </c>
      <c r="J28" s="303">
        <f>H28+I28</f>
        <v>0</v>
      </c>
      <c r="K28" s="303">
        <f>ObrazacUspjeh_Izostanci!J44</f>
        <v>0</v>
      </c>
      <c r="L28" s="303">
        <f>ObrazacUspjeh_Izostanci!K44</f>
        <v>0</v>
      </c>
      <c r="M28" s="303">
        <f>ObrazacUspjeh_Izostanci!L44</f>
        <v>0</v>
      </c>
      <c r="N28" s="303">
        <f>ObrazacUspjeh_Izostanci!M44</f>
        <v>0</v>
      </c>
      <c r="O28" s="303">
        <f>ObrazacUspjeh_Izostanci!N44</f>
        <v>0</v>
      </c>
      <c r="P28" s="303">
        <f>ObrazacUspjeh_Izostanci!O44</f>
        <v>0</v>
      </c>
      <c r="Q28" s="303">
        <f>ObrazacUspjeh_Izostanci!P44</f>
        <v>0</v>
      </c>
      <c r="R28" s="303">
        <f>ObrazacUspjeh_Izostanci!Q44</f>
        <v>0</v>
      </c>
      <c r="S28" s="303">
        <f>ObrazacUspjeh_Izostanci!R44</f>
        <v>0</v>
      </c>
      <c r="T28" s="303">
        <f>ObrazacUspjeh_Izostanci!S44</f>
        <v>0</v>
      </c>
      <c r="U28" s="303">
        <f>ObrazacUspjeh_Izostanci!T44</f>
        <v>0</v>
      </c>
      <c r="V28" s="303">
        <f>ObrazacUspjeh_Izostanci!U44</f>
        <v>0</v>
      </c>
    </row>
    <row r="29" spans="3:22" ht="24.75" customHeight="1" thickBot="1">
      <c r="C29" s="317" t="s">
        <v>43</v>
      </c>
      <c r="D29" s="318">
        <f t="shared" si="0"/>
        <v>0</v>
      </c>
      <c r="E29" s="303">
        <f t="shared" si="0"/>
        <v>0</v>
      </c>
      <c r="F29" s="303">
        <f t="shared" si="0"/>
        <v>0</v>
      </c>
      <c r="G29" s="303">
        <f>E29+F29</f>
        <v>0</v>
      </c>
      <c r="H29" s="303">
        <f>ObrazacUspjeh_Izostanci!G45</f>
        <v>0</v>
      </c>
      <c r="I29" s="303">
        <f>ObrazacUspjeh_Izostanci!H45</f>
        <v>0</v>
      </c>
      <c r="J29" s="303">
        <f>H29+I29</f>
        <v>0</v>
      </c>
      <c r="K29" s="303">
        <f>ObrazacUspjeh_Izostanci!J45</f>
        <v>0</v>
      </c>
      <c r="L29" s="303">
        <f>ObrazacUspjeh_Izostanci!K45</f>
        <v>0</v>
      </c>
      <c r="M29" s="303">
        <f>ObrazacUspjeh_Izostanci!L45</f>
        <v>0</v>
      </c>
      <c r="N29" s="303">
        <f>ObrazacUspjeh_Izostanci!M45</f>
        <v>0</v>
      </c>
      <c r="O29" s="303">
        <f>ObrazacUspjeh_Izostanci!N45</f>
        <v>0</v>
      </c>
      <c r="P29" s="303">
        <f>ObrazacUspjeh_Izostanci!O45</f>
        <v>0</v>
      </c>
      <c r="Q29" s="303">
        <f>ObrazacUspjeh_Izostanci!P45</f>
        <v>0</v>
      </c>
      <c r="R29" s="303">
        <f>ObrazacUspjeh_Izostanci!Q45</f>
        <v>0</v>
      </c>
      <c r="S29" s="303">
        <f>ObrazacUspjeh_Izostanci!R45</f>
        <v>0</v>
      </c>
      <c r="T29" s="303">
        <f>ObrazacUspjeh_Izostanci!S45</f>
        <v>0</v>
      </c>
      <c r="U29" s="303">
        <f>ObrazacUspjeh_Izostanci!T45</f>
        <v>0</v>
      </c>
      <c r="V29" s="303">
        <f>ObrazacUspjeh_Izostanci!U45</f>
        <v>0</v>
      </c>
    </row>
    <row r="30" spans="3:22" ht="24" customHeight="1" thickBot="1">
      <c r="C30" s="319" t="s">
        <v>45</v>
      </c>
      <c r="D30" s="320">
        <f t="shared" si="0"/>
        <v>0</v>
      </c>
      <c r="E30" s="308">
        <f t="shared" si="0"/>
        <v>0</v>
      </c>
      <c r="F30" s="308">
        <f t="shared" si="0"/>
        <v>0</v>
      </c>
      <c r="G30" s="308">
        <f>E30+F30</f>
        <v>0</v>
      </c>
      <c r="H30" s="308">
        <f>ObrazacUspjeh_Izostanci!G46</f>
        <v>0</v>
      </c>
      <c r="I30" s="308">
        <f>ObrazacUspjeh_Izostanci!H46</f>
        <v>0</v>
      </c>
      <c r="J30" s="308">
        <f>H30+I30</f>
        <v>0</v>
      </c>
      <c r="K30" s="308">
        <f>ObrazacUspjeh_Izostanci!J46</f>
        <v>0</v>
      </c>
      <c r="L30" s="308">
        <f>ObrazacUspjeh_Izostanci!K46</f>
        <v>0</v>
      </c>
      <c r="M30" s="308">
        <f>ObrazacUspjeh_Izostanci!L46</f>
        <v>0</v>
      </c>
      <c r="N30" s="308">
        <f>ObrazacUspjeh_Izostanci!M46</f>
        <v>0</v>
      </c>
      <c r="O30" s="308">
        <f>ObrazacUspjeh_Izostanci!N46</f>
        <v>0</v>
      </c>
      <c r="P30" s="308">
        <f>ObrazacUspjeh_Izostanci!O46</f>
        <v>0</v>
      </c>
      <c r="Q30" s="308">
        <f>ObrazacUspjeh_Izostanci!P46</f>
        <v>0</v>
      </c>
      <c r="R30" s="308">
        <f>ObrazacUspjeh_Izostanci!Q46</f>
        <v>0</v>
      </c>
      <c r="S30" s="308">
        <f>ObrazacUspjeh_Izostanci!R46</f>
        <v>0</v>
      </c>
      <c r="T30" s="308">
        <f>ObrazacUspjeh_Izostanci!S46</f>
        <v>0</v>
      </c>
      <c r="U30" s="308">
        <f>ObrazacUspjeh_Izostanci!T46</f>
        <v>0</v>
      </c>
      <c r="V30" s="308">
        <f>ObrazacUspjeh_Izostanci!U46</f>
        <v>0</v>
      </c>
    </row>
    <row r="31" spans="3:22" ht="24.75" customHeight="1" thickBot="1" thickTop="1">
      <c r="C31" s="343" t="s">
        <v>99</v>
      </c>
      <c r="D31" s="344">
        <f t="shared" si="0"/>
        <v>0</v>
      </c>
      <c r="E31" s="344">
        <f>SUM(E27:E30)</f>
        <v>0</v>
      </c>
      <c r="F31" s="344">
        <f>SUM(F27:F30)</f>
        <v>0</v>
      </c>
      <c r="G31" s="344">
        <f>E31+F31</f>
        <v>0</v>
      </c>
      <c r="H31" s="344">
        <f>SUM(H27:H30)</f>
        <v>0</v>
      </c>
      <c r="I31" s="344">
        <f>SUM(I27:I30)</f>
        <v>0</v>
      </c>
      <c r="J31" s="344">
        <f>H31+I31</f>
        <v>0</v>
      </c>
      <c r="K31" s="344">
        <f aca="true" t="shared" si="1" ref="K31:V31">SUM(K27:K30)</f>
        <v>0</v>
      </c>
      <c r="L31" s="344">
        <f t="shared" si="1"/>
        <v>0</v>
      </c>
      <c r="M31" s="344">
        <f t="shared" si="1"/>
        <v>0</v>
      </c>
      <c r="N31" s="344">
        <f t="shared" si="1"/>
        <v>0</v>
      </c>
      <c r="O31" s="344">
        <f t="shared" si="1"/>
        <v>0</v>
      </c>
      <c r="P31" s="344">
        <f t="shared" si="1"/>
        <v>0</v>
      </c>
      <c r="Q31" s="344">
        <f t="shared" si="1"/>
        <v>0</v>
      </c>
      <c r="R31" s="344">
        <f t="shared" si="1"/>
        <v>0</v>
      </c>
      <c r="S31" s="344">
        <f t="shared" si="1"/>
        <v>0</v>
      </c>
      <c r="T31" s="344">
        <f t="shared" si="1"/>
        <v>0</v>
      </c>
      <c r="U31" s="345">
        <f t="shared" si="1"/>
        <v>0</v>
      </c>
      <c r="V31" s="344">
        <f t="shared" si="1"/>
        <v>0</v>
      </c>
    </row>
    <row r="32" ht="15">
      <c r="C32" s="333" t="s">
        <v>120</v>
      </c>
    </row>
    <row r="33" ht="15"/>
    <row r="34" ht="15"/>
    <row r="35" ht="15"/>
    <row r="36" ht="15">
      <c r="S36" s="3" t="s">
        <v>113</v>
      </c>
    </row>
    <row r="37" spans="17:21" ht="30.75" customHeight="1">
      <c r="Q37" s="587" t="s">
        <v>115</v>
      </c>
      <c r="R37" s="587"/>
      <c r="S37" s="587"/>
      <c r="T37" s="587"/>
      <c r="U37" s="587"/>
    </row>
    <row r="38" ht="15"/>
    <row r="39" ht="15"/>
    <row r="40" ht="15"/>
    <row r="41" ht="15"/>
    <row r="42" ht="15"/>
    <row r="43" ht="15"/>
    <row r="44" ht="15"/>
    <row r="45" ht="15"/>
    <row r="46" spans="2:12" ht="18.75">
      <c r="B46" s="579">
        <f>B2</f>
        <v>0</v>
      </c>
      <c r="C46" s="579"/>
      <c r="D46" s="579"/>
      <c r="E46" s="579"/>
      <c r="F46" s="579"/>
      <c r="G46" s="579"/>
      <c r="L46" s="298" t="s">
        <v>100</v>
      </c>
    </row>
    <row r="47" spans="2:12" ht="15.75">
      <c r="B47" s="582" t="s">
        <v>110</v>
      </c>
      <c r="C47" s="582"/>
      <c r="D47" s="582"/>
      <c r="E47" s="582"/>
      <c r="F47" s="582"/>
      <c r="G47" s="582"/>
      <c r="L47" s="299" t="s">
        <v>101</v>
      </c>
    </row>
    <row r="48" spans="2:5" ht="15">
      <c r="B48" s="3" t="s">
        <v>111</v>
      </c>
      <c r="C48" s="579">
        <f>C4</f>
        <v>0</v>
      </c>
      <c r="D48" s="579"/>
      <c r="E48" s="579"/>
    </row>
    <row r="49" spans="2:24" ht="15">
      <c r="B49" s="3" t="s">
        <v>112</v>
      </c>
      <c r="C49" s="579">
        <f>C5</f>
        <v>0</v>
      </c>
      <c r="D49" s="579"/>
      <c r="E49" s="579"/>
      <c r="F49" s="6"/>
      <c r="G49" s="6"/>
      <c r="H49" s="6"/>
      <c r="I49" s="6"/>
      <c r="J49" s="6"/>
      <c r="K49" s="6"/>
      <c r="L49" s="6"/>
      <c r="X49" s="6"/>
    </row>
    <row r="50" spans="8:16" ht="15.75">
      <c r="H50" s="6" t="s">
        <v>103</v>
      </c>
      <c r="I50" s="377" t="str">
        <f>I6</f>
        <v>KRAJU</v>
      </c>
      <c r="J50" s="377"/>
      <c r="K50" s="378" t="s">
        <v>3</v>
      </c>
      <c r="L50" s="378"/>
      <c r="M50" s="565" t="str">
        <f>M6</f>
        <v>2017/18</v>
      </c>
      <c r="N50" s="565"/>
      <c r="O50" s="378" t="s">
        <v>4</v>
      </c>
      <c r="P50" s="378"/>
    </row>
    <row r="51" ht="15">
      <c r="L51" s="300"/>
    </row>
    <row r="52" spans="11:13" ht="15.75">
      <c r="K52" s="565" t="s">
        <v>105</v>
      </c>
      <c r="L52" s="565"/>
      <c r="M52" s="565"/>
    </row>
    <row r="53" ht="15.75" thickBot="1">
      <c r="L53" s="301" t="s">
        <v>102</v>
      </c>
    </row>
    <row r="54" spans="2:24" ht="15">
      <c r="B54" s="437" t="s">
        <v>8</v>
      </c>
      <c r="C54" s="416" t="s">
        <v>9</v>
      </c>
      <c r="D54" s="424" t="s">
        <v>10</v>
      </c>
      <c r="E54" s="443"/>
      <c r="F54" s="425"/>
      <c r="G54" s="591" t="s">
        <v>11</v>
      </c>
      <c r="H54" s="592"/>
      <c r="I54" s="592"/>
      <c r="J54" s="592"/>
      <c r="K54" s="592"/>
      <c r="L54" s="592"/>
      <c r="M54" s="593"/>
      <c r="N54" s="591" t="s">
        <v>12</v>
      </c>
      <c r="O54" s="592"/>
      <c r="P54" s="592"/>
      <c r="Q54" s="592"/>
      <c r="R54" s="592"/>
      <c r="S54" s="592"/>
      <c r="T54" s="592"/>
      <c r="U54" s="593"/>
      <c r="V54" s="424" t="s">
        <v>13</v>
      </c>
      <c r="W54" s="425"/>
      <c r="X54" s="416" t="s">
        <v>14</v>
      </c>
    </row>
    <row r="55" spans="2:24" ht="15">
      <c r="B55" s="438"/>
      <c r="C55" s="417"/>
      <c r="D55" s="426"/>
      <c r="E55" s="444"/>
      <c r="F55" s="427"/>
      <c r="G55" s="594" t="s">
        <v>20</v>
      </c>
      <c r="H55" s="595"/>
      <c r="I55" s="596" t="s">
        <v>21</v>
      </c>
      <c r="J55" s="597"/>
      <c r="K55" s="597"/>
      <c r="L55" s="597"/>
      <c r="M55" s="598"/>
      <c r="N55" s="419" t="s">
        <v>20</v>
      </c>
      <c r="O55" s="422"/>
      <c r="P55" s="422"/>
      <c r="Q55" s="422"/>
      <c r="R55" s="422"/>
      <c r="S55" s="420"/>
      <c r="T55" s="421" t="s">
        <v>22</v>
      </c>
      <c r="U55" s="423"/>
      <c r="V55" s="426"/>
      <c r="W55" s="427"/>
      <c r="X55" s="417"/>
    </row>
    <row r="56" spans="2:24" ht="15.75" thickBot="1">
      <c r="B56" s="439"/>
      <c r="C56" s="418"/>
      <c r="D56" s="98" t="s">
        <v>24</v>
      </c>
      <c r="E56" s="99" t="s">
        <v>25</v>
      </c>
      <c r="F56" s="100" t="s">
        <v>26</v>
      </c>
      <c r="G56" s="101" t="s">
        <v>27</v>
      </c>
      <c r="H56" s="99" t="s">
        <v>28</v>
      </c>
      <c r="I56" s="98" t="s">
        <v>29</v>
      </c>
      <c r="J56" s="98" t="s">
        <v>30</v>
      </c>
      <c r="K56" s="99" t="s">
        <v>31</v>
      </c>
      <c r="L56" s="99" t="s">
        <v>26</v>
      </c>
      <c r="M56" s="100" t="s">
        <v>28</v>
      </c>
      <c r="N56" s="98" t="s">
        <v>32</v>
      </c>
      <c r="O56" s="98" t="s">
        <v>33</v>
      </c>
      <c r="P56" s="99" t="s">
        <v>34</v>
      </c>
      <c r="Q56" s="99" t="s">
        <v>35</v>
      </c>
      <c r="R56" s="99" t="s">
        <v>26</v>
      </c>
      <c r="S56" s="99" t="s">
        <v>28</v>
      </c>
      <c r="T56" s="98" t="s">
        <v>27</v>
      </c>
      <c r="U56" s="100" t="s">
        <v>28</v>
      </c>
      <c r="V56" s="98" t="s">
        <v>36</v>
      </c>
      <c r="W56" s="293" t="s">
        <v>28</v>
      </c>
      <c r="X56" s="418"/>
    </row>
    <row r="57" spans="2:24" ht="24.75" customHeight="1" thickBot="1">
      <c r="B57" s="302" t="s">
        <v>39</v>
      </c>
      <c r="C57" s="303">
        <f>ObrazacUspjeh_Izostanci!D21</f>
        <v>0</v>
      </c>
      <c r="D57" s="303">
        <f>ObrazacUspjeh_Izostanci!E21</f>
        <v>0</v>
      </c>
      <c r="E57" s="303">
        <f>ObrazacUspjeh_Izostanci!F21</f>
        <v>0</v>
      </c>
      <c r="F57" s="303">
        <f>D57+E57</f>
        <v>0</v>
      </c>
      <c r="G57" s="303">
        <f>ObrazacUspjeh_Izostanci!H21</f>
        <v>0</v>
      </c>
      <c r="H57" s="304">
        <f>IF(F57&lt;&gt;0,PRODUCT(G57/F57,100),"")</f>
      </c>
      <c r="I57" s="303">
        <f>ObrazacUspjeh_Izostanci!J21</f>
        <v>0</v>
      </c>
      <c r="J57" s="303">
        <f>ObrazacUspjeh_Izostanci!K21</f>
        <v>0</v>
      </c>
      <c r="K57" s="303">
        <f>ObrazacUspjeh_Izostanci!L21</f>
        <v>0</v>
      </c>
      <c r="L57" s="303">
        <f>SUM(I57:K57)</f>
        <v>0</v>
      </c>
      <c r="M57" s="305">
        <f>IF(F57&lt;&gt;0,PRODUCT(L57/F57,100),"")</f>
      </c>
      <c r="N57" s="303">
        <f>ObrazacUspjeh_Izostanci!O21</f>
        <v>0</v>
      </c>
      <c r="O57" s="303">
        <f>ObrazacUspjeh_Izostanci!P21</f>
        <v>0</v>
      </c>
      <c r="P57" s="303">
        <f>ObrazacUspjeh_Izostanci!Q21</f>
        <v>0</v>
      </c>
      <c r="Q57" s="303">
        <f>ObrazacUspjeh_Izostanci!R21</f>
        <v>0</v>
      </c>
      <c r="R57" s="303">
        <f>SUM(N57:Q57)</f>
        <v>0</v>
      </c>
      <c r="S57" s="304">
        <f>IF(F57&lt;&gt;0,PRODUCT(R57/F57,100),"")</f>
      </c>
      <c r="T57" s="303">
        <f>ObrazacUspjeh_Izostanci!U21</f>
        <v>0</v>
      </c>
      <c r="U57" s="303">
        <f>IF(F57&lt;&gt;0,PRODUCT(T57/F57,100),"")</f>
      </c>
      <c r="V57" s="303">
        <f>SUM(F57,-(R57+T57))</f>
        <v>0</v>
      </c>
      <c r="W57" s="303">
        <f>IF(F57&lt;&gt;0,PRODUCT(V57/F57,100),"")</f>
      </c>
      <c r="X57" s="306">
        <f>IF(F57&lt;&gt;0,SUM(N57*5,O57*4,P57*3,Q57*2,T57)/(F57-V57),"")</f>
      </c>
    </row>
    <row r="58" spans="2:24" ht="24.75" customHeight="1" thickBot="1">
      <c r="B58" s="302" t="s">
        <v>41</v>
      </c>
      <c r="C58" s="303">
        <f>ObrazacUspjeh_Izostanci!D22</f>
        <v>0</v>
      </c>
      <c r="D58" s="303">
        <f>ObrazacUspjeh_Izostanci!E22</f>
        <v>0</v>
      </c>
      <c r="E58" s="303">
        <f>ObrazacUspjeh_Izostanci!F22</f>
        <v>0</v>
      </c>
      <c r="F58" s="303">
        <f>D58+E58</f>
        <v>0</v>
      </c>
      <c r="G58" s="303">
        <f>ObrazacUspjeh_Izostanci!H22</f>
        <v>0</v>
      </c>
      <c r="H58" s="304">
        <f>IF(F58&lt;&gt;0,PRODUCT(G58/F58,100),"")</f>
      </c>
      <c r="I58" s="303">
        <f>ObrazacUspjeh_Izostanci!J22</f>
        <v>0</v>
      </c>
      <c r="J58" s="303">
        <f>ObrazacUspjeh_Izostanci!K22</f>
        <v>0</v>
      </c>
      <c r="K58" s="303">
        <f>ObrazacUspjeh_Izostanci!L22</f>
        <v>0</v>
      </c>
      <c r="L58" s="303">
        <f>SUM(I58:K58)</f>
        <v>0</v>
      </c>
      <c r="M58" s="305">
        <f>IF(F58&lt;&gt;0,PRODUCT(L58/F58,100),"")</f>
      </c>
      <c r="N58" s="303">
        <f>ObrazacUspjeh_Izostanci!O22</f>
        <v>0</v>
      </c>
      <c r="O58" s="303">
        <f>ObrazacUspjeh_Izostanci!P22</f>
        <v>0</v>
      </c>
      <c r="P58" s="303">
        <f>ObrazacUspjeh_Izostanci!Q22</f>
        <v>0</v>
      </c>
      <c r="Q58" s="303">
        <f>ObrazacUspjeh_Izostanci!R22</f>
        <v>0</v>
      </c>
      <c r="R58" s="303">
        <f>SUM(N58:Q58)</f>
        <v>0</v>
      </c>
      <c r="S58" s="304">
        <f>IF(F58&lt;&gt;0,PRODUCT(R58/F58,100),"")</f>
      </c>
      <c r="T58" s="303">
        <f>ObrazacUspjeh_Izostanci!U22</f>
        <v>0</v>
      </c>
      <c r="U58" s="303">
        <f>IF(F58&lt;&gt;0,PRODUCT(T58/F58,100),"")</f>
      </c>
      <c r="V58" s="303">
        <f>SUM(F58,-(R58+T58))</f>
        <v>0</v>
      </c>
      <c r="W58" s="303">
        <f>IF(F58&lt;&gt;0,PRODUCT(V58/F58,100),"")</f>
      </c>
      <c r="X58" s="306">
        <f>IF(F58&lt;&gt;0,SUM(N58*5,O58*4,P58*3,Q58*2,T58)/(F58-V58),"")</f>
      </c>
    </row>
    <row r="59" spans="2:24" ht="24.75" customHeight="1" thickBot="1">
      <c r="B59" s="302" t="s">
        <v>43</v>
      </c>
      <c r="C59" s="303">
        <f>ObrazacUspjeh_Izostanci!D23</f>
        <v>0</v>
      </c>
      <c r="D59" s="303">
        <f>ObrazacUspjeh_Izostanci!E23</f>
        <v>0</v>
      </c>
      <c r="E59" s="303">
        <f>ObrazacUspjeh_Izostanci!F23</f>
        <v>0</v>
      </c>
      <c r="F59" s="303">
        <f>D59+E59</f>
        <v>0</v>
      </c>
      <c r="G59" s="303">
        <f>ObrazacUspjeh_Izostanci!H23</f>
        <v>0</v>
      </c>
      <c r="H59" s="304">
        <f>IF(F59&lt;&gt;0,PRODUCT(G59/F59,100),"")</f>
      </c>
      <c r="I59" s="303">
        <f>ObrazacUspjeh_Izostanci!J23</f>
        <v>0</v>
      </c>
      <c r="J59" s="303">
        <f>ObrazacUspjeh_Izostanci!K23</f>
        <v>0</v>
      </c>
      <c r="K59" s="303">
        <f>ObrazacUspjeh_Izostanci!L23</f>
        <v>0</v>
      </c>
      <c r="L59" s="303">
        <f>SUM(I59:K59)</f>
        <v>0</v>
      </c>
      <c r="M59" s="305">
        <f>IF(F59&lt;&gt;0,PRODUCT(L59/F59,100),"")</f>
      </c>
      <c r="N59" s="303">
        <f>ObrazacUspjeh_Izostanci!O23</f>
        <v>0</v>
      </c>
      <c r="O59" s="303">
        <f>ObrazacUspjeh_Izostanci!P23</f>
        <v>0</v>
      </c>
      <c r="P59" s="303">
        <f>ObrazacUspjeh_Izostanci!Q23</f>
        <v>0</v>
      </c>
      <c r="Q59" s="303">
        <f>ObrazacUspjeh_Izostanci!R23</f>
        <v>0</v>
      </c>
      <c r="R59" s="303">
        <f>SUM(N59:Q59)</f>
        <v>0</v>
      </c>
      <c r="S59" s="304">
        <f>IF(F59&lt;&gt;0,PRODUCT(R59/F59,100),"")</f>
      </c>
      <c r="T59" s="303">
        <f>ObrazacUspjeh_Izostanci!U23</f>
        <v>0</v>
      </c>
      <c r="U59" s="303">
        <f>IF(F59&lt;&gt;0,PRODUCT(T59/F59,100),"")</f>
      </c>
      <c r="V59" s="303">
        <f>SUM(F59,-(R59+T59))</f>
        <v>0</v>
      </c>
      <c r="W59" s="303">
        <f>IF(F59&lt;&gt;0,PRODUCT(V59/F59,100),"")</f>
      </c>
      <c r="X59" s="306">
        <f>IF(F59&lt;&gt;0,SUM(N59*5,O59*4,P59*3,Q59*2,T59)/(F59-V59),"")</f>
      </c>
    </row>
    <row r="60" spans="2:24" ht="24.75" customHeight="1" thickBot="1">
      <c r="B60" s="307" t="s">
        <v>45</v>
      </c>
      <c r="C60" s="308">
        <f>ObrazacUspjeh_Izostanci!D24</f>
        <v>0</v>
      </c>
      <c r="D60" s="308">
        <f>ObrazacUspjeh_Izostanci!E24</f>
        <v>0</v>
      </c>
      <c r="E60" s="308">
        <f>ObrazacUspjeh_Izostanci!F24</f>
        <v>0</v>
      </c>
      <c r="F60" s="308">
        <f>D60+E60</f>
        <v>0</v>
      </c>
      <c r="G60" s="308">
        <f>ObrazacUspjeh_Izostanci!H24</f>
        <v>0</v>
      </c>
      <c r="H60" s="309">
        <f>IF(F60&lt;&gt;0,PRODUCT(G60/F60,100),"")</f>
      </c>
      <c r="I60" s="308">
        <f>ObrazacUspjeh_Izostanci!J24</f>
        <v>0</v>
      </c>
      <c r="J60" s="308">
        <f>ObrazacUspjeh_Izostanci!K24</f>
        <v>0</v>
      </c>
      <c r="K60" s="308">
        <f>ObrazacUspjeh_Izostanci!L24</f>
        <v>0</v>
      </c>
      <c r="L60" s="308">
        <f>SUM(I60:K60)</f>
        <v>0</v>
      </c>
      <c r="M60" s="310">
        <f>IF(F60&lt;&gt;0,PRODUCT(L60/F60,100),"")</f>
      </c>
      <c r="N60" s="308">
        <f>ObrazacUspjeh_Izostanci!O24</f>
        <v>0</v>
      </c>
      <c r="O60" s="308">
        <f>ObrazacUspjeh_Izostanci!P24</f>
        <v>0</v>
      </c>
      <c r="P60" s="308">
        <f>ObrazacUspjeh_Izostanci!Q24</f>
        <v>0</v>
      </c>
      <c r="Q60" s="308">
        <f>ObrazacUspjeh_Izostanci!R24</f>
        <v>0</v>
      </c>
      <c r="R60" s="308">
        <f>SUM(N60:Q60)</f>
        <v>0</v>
      </c>
      <c r="S60" s="309">
        <f>IF(F60&lt;&gt;0,PRODUCT(R60/F60,100),"")</f>
      </c>
      <c r="T60" s="308">
        <f>ObrazacUspjeh_Izostanci!U24</f>
        <v>0</v>
      </c>
      <c r="U60" s="308">
        <f>IF(F60&lt;&gt;0,PRODUCT(T60/F60,100),"")</f>
      </c>
      <c r="V60" s="308">
        <f>SUM(F60,-(R60+T60))</f>
        <v>0</v>
      </c>
      <c r="W60" s="303">
        <f>IF(F60&lt;&gt;0,PRODUCT(V60/F60,100),"")</f>
      </c>
      <c r="X60" s="311">
        <f>IF(F60&lt;&gt;0,SUM(N60*5,O60*4,P60*3,Q60*2,T60)/(F60-V60),"")</f>
      </c>
    </row>
    <row r="61" spans="2:24" ht="24.75" customHeight="1" thickBot="1" thickTop="1">
      <c r="B61" s="343" t="s">
        <v>99</v>
      </c>
      <c r="C61" s="344">
        <f>SUM(C57:C60)</f>
        <v>0</v>
      </c>
      <c r="D61" s="344">
        <f>SUM(D57:D60)</f>
        <v>0</v>
      </c>
      <c r="E61" s="344">
        <f>SUM(E57:E60)</f>
        <v>0</v>
      </c>
      <c r="F61" s="344">
        <f>SUM(F57:F60)</f>
        <v>0</v>
      </c>
      <c r="G61" s="344">
        <f>SUM(G57:G60)</f>
        <v>0</v>
      </c>
      <c r="H61" s="347">
        <f>IF(F61&lt;&gt;0,PRODUCT(G61/F61,100),"")</f>
      </c>
      <c r="I61" s="344">
        <f>SUM(I57:I60)</f>
        <v>0</v>
      </c>
      <c r="J61" s="344">
        <f>SUM(J57:J60)</f>
        <v>0</v>
      </c>
      <c r="K61" s="344">
        <f>SUM(K57:K60)</f>
        <v>0</v>
      </c>
      <c r="L61" s="344">
        <f>SUM(I61:K61)</f>
        <v>0</v>
      </c>
      <c r="M61" s="348">
        <f>IF(F61&lt;&gt;0,PRODUCT(L61/F61,100),"")</f>
      </c>
      <c r="N61" s="344">
        <f>SUM(N57:N60)</f>
        <v>0</v>
      </c>
      <c r="O61" s="344">
        <f>SUM(O57:O60)</f>
        <v>0</v>
      </c>
      <c r="P61" s="344">
        <f>SUM(P57:P60)</f>
        <v>0</v>
      </c>
      <c r="Q61" s="344">
        <f>SUM(Q57:Q60)</f>
        <v>0</v>
      </c>
      <c r="R61" s="344">
        <f>SUM(N61:Q61)</f>
        <v>0</v>
      </c>
      <c r="S61" s="349">
        <f>IF(F61&lt;&gt;0,PRODUCT(R61/F61,100),"")</f>
      </c>
      <c r="T61" s="344">
        <f>SUM(T57:T60)</f>
        <v>0</v>
      </c>
      <c r="U61" s="349">
        <f>IF(F61&lt;&gt;0,PRODUCT(T61/F61,100),"")</f>
      </c>
      <c r="V61" s="344">
        <f>SUM(V57:V60)</f>
        <v>0</v>
      </c>
      <c r="W61" s="344">
        <f>IF(F61&lt;&gt;0,PRODUCT(V61/F61,100),"")</f>
      </c>
      <c r="X61" s="349">
        <f>IF(F61&lt;&gt;0,SUM(N61*5,O61*4,P61*3,Q61*2,T61)/(F61-V61),"")</f>
      </c>
    </row>
    <row r="62" ht="15">
      <c r="C62" s="333" t="s">
        <v>120</v>
      </c>
    </row>
    <row r="63" spans="9:12" ht="21">
      <c r="I63" s="312"/>
      <c r="L63" s="298" t="s">
        <v>100</v>
      </c>
    </row>
    <row r="64" spans="9:12" ht="15.75">
      <c r="I64" s="313"/>
      <c r="L64" s="299" t="s">
        <v>109</v>
      </c>
    </row>
    <row r="65" spans="8:16" ht="15.75">
      <c r="H65" s="6" t="s">
        <v>103</v>
      </c>
      <c r="I65" s="565" t="str">
        <f>I50</f>
        <v>KRAJU</v>
      </c>
      <c r="J65" s="565"/>
      <c r="K65" s="378" t="s">
        <v>3</v>
      </c>
      <c r="L65" s="378"/>
      <c r="M65" s="565" t="str">
        <f>M50</f>
        <v>2017/18</v>
      </c>
      <c r="N65" s="565"/>
      <c r="O65" s="378" t="s">
        <v>4</v>
      </c>
      <c r="P65" s="378"/>
    </row>
    <row r="66" ht="15">
      <c r="L66" s="300"/>
    </row>
    <row r="67" spans="11:13" ht="15.75">
      <c r="K67" s="565" t="str">
        <f>K52</f>
        <v>TEHNIČKA</v>
      </c>
      <c r="L67" s="565"/>
      <c r="M67" s="565"/>
    </row>
    <row r="68" ht="15.75" thickBot="1">
      <c r="L68" s="301" t="s">
        <v>102</v>
      </c>
    </row>
    <row r="69" spans="3:22" ht="16.5" thickBot="1">
      <c r="C69" s="437" t="s">
        <v>8</v>
      </c>
      <c r="D69" s="416" t="s">
        <v>9</v>
      </c>
      <c r="E69" s="573" t="s">
        <v>10</v>
      </c>
      <c r="F69" s="574"/>
      <c r="G69" s="575"/>
      <c r="H69" s="573" t="s">
        <v>96</v>
      </c>
      <c r="I69" s="574"/>
      <c r="J69" s="575"/>
      <c r="K69" s="573" t="s">
        <v>97</v>
      </c>
      <c r="L69" s="574"/>
      <c r="M69" s="574"/>
      <c r="N69" s="574"/>
      <c r="O69" s="575"/>
      <c r="P69" s="573" t="s">
        <v>98</v>
      </c>
      <c r="Q69" s="574"/>
      <c r="R69" s="574"/>
      <c r="S69" s="574"/>
      <c r="T69" s="574"/>
      <c r="U69" s="575"/>
      <c r="V69" s="580" t="s">
        <v>80</v>
      </c>
    </row>
    <row r="70" spans="3:22" ht="77.25" thickBot="1">
      <c r="C70" s="438"/>
      <c r="D70" s="417"/>
      <c r="E70" s="294" t="s">
        <v>24</v>
      </c>
      <c r="F70" s="294" t="s">
        <v>25</v>
      </c>
      <c r="G70" s="294" t="s">
        <v>65</v>
      </c>
      <c r="H70" s="295" t="s">
        <v>67</v>
      </c>
      <c r="I70" s="295" t="s">
        <v>68</v>
      </c>
      <c r="J70" s="295" t="s">
        <v>65</v>
      </c>
      <c r="K70" s="295" t="s">
        <v>69</v>
      </c>
      <c r="L70" s="295" t="s">
        <v>70</v>
      </c>
      <c r="M70" s="295" t="s">
        <v>71</v>
      </c>
      <c r="N70" s="295" t="s">
        <v>72</v>
      </c>
      <c r="O70" s="295" t="s">
        <v>73</v>
      </c>
      <c r="P70" s="295" t="s">
        <v>74</v>
      </c>
      <c r="Q70" s="295" t="s">
        <v>75</v>
      </c>
      <c r="R70" s="295" t="s">
        <v>76</v>
      </c>
      <c r="S70" s="295" t="s">
        <v>77</v>
      </c>
      <c r="T70" s="295" t="s">
        <v>78</v>
      </c>
      <c r="U70" s="295" t="s">
        <v>79</v>
      </c>
      <c r="V70" s="581"/>
    </row>
    <row r="71" spans="3:22" ht="24.75" customHeight="1" thickBot="1">
      <c r="C71" s="314" t="s">
        <v>39</v>
      </c>
      <c r="D71" s="315">
        <f aca="true" t="shared" si="2" ref="D71:F74">C57</f>
        <v>0</v>
      </c>
      <c r="E71" s="316">
        <f t="shared" si="2"/>
        <v>0</v>
      </c>
      <c r="F71" s="316">
        <f t="shared" si="2"/>
        <v>0</v>
      </c>
      <c r="G71" s="316">
        <f>E71+F71</f>
        <v>0</v>
      </c>
      <c r="H71" s="316">
        <f>ObrazacUspjeh_Izostanci!G55</f>
        <v>0</v>
      </c>
      <c r="I71" s="316">
        <f>ObrazacUspjeh_Izostanci!H55</f>
        <v>0</v>
      </c>
      <c r="J71" s="316">
        <f>H71+I71</f>
        <v>0</v>
      </c>
      <c r="K71" s="316">
        <f>ObrazacUspjeh_Izostanci!J55</f>
        <v>0</v>
      </c>
      <c r="L71" s="316">
        <f>ObrazacUspjeh_Izostanci!K55</f>
        <v>0</v>
      </c>
      <c r="M71" s="316">
        <f>ObrazacUspjeh_Izostanci!L55</f>
        <v>0</v>
      </c>
      <c r="N71" s="316">
        <f>ObrazacUspjeh_Izostanci!M55</f>
        <v>0</v>
      </c>
      <c r="O71" s="316">
        <f>ObrazacUspjeh_Izostanci!N55</f>
        <v>0</v>
      </c>
      <c r="P71" s="316">
        <f>ObrazacUspjeh_Izostanci!O55</f>
        <v>0</v>
      </c>
      <c r="Q71" s="316">
        <f>ObrazacUspjeh_Izostanci!P55</f>
        <v>0</v>
      </c>
      <c r="R71" s="316">
        <f>ObrazacUspjeh_Izostanci!Q55</f>
        <v>0</v>
      </c>
      <c r="S71" s="316">
        <f>ObrazacUspjeh_Izostanci!R55</f>
        <v>0</v>
      </c>
      <c r="T71" s="316">
        <f>ObrazacUspjeh_Izostanci!S55</f>
        <v>0</v>
      </c>
      <c r="U71" s="316">
        <f>ObrazacUspjeh_Izostanci!T55</f>
        <v>0</v>
      </c>
      <c r="V71" s="316">
        <f>ObrazacUspjeh_Izostanci!U55</f>
        <v>0</v>
      </c>
    </row>
    <row r="72" spans="3:22" ht="24.75" customHeight="1" thickBot="1">
      <c r="C72" s="317" t="s">
        <v>41</v>
      </c>
      <c r="D72" s="318">
        <f t="shared" si="2"/>
        <v>0</v>
      </c>
      <c r="E72" s="303">
        <f t="shared" si="2"/>
        <v>0</v>
      </c>
      <c r="F72" s="303">
        <f t="shared" si="2"/>
        <v>0</v>
      </c>
      <c r="G72" s="303">
        <f>E72+F72</f>
        <v>0</v>
      </c>
      <c r="H72" s="303">
        <f>ObrazacUspjeh_Izostanci!G56</f>
        <v>0</v>
      </c>
      <c r="I72" s="303">
        <f>ObrazacUspjeh_Izostanci!H56</f>
        <v>0</v>
      </c>
      <c r="J72" s="303">
        <f>H72+I72</f>
        <v>0</v>
      </c>
      <c r="K72" s="303">
        <f>ObrazacUspjeh_Izostanci!J56</f>
        <v>0</v>
      </c>
      <c r="L72" s="303">
        <f>ObrazacUspjeh_Izostanci!K56</f>
        <v>0</v>
      </c>
      <c r="M72" s="303">
        <f>ObrazacUspjeh_Izostanci!L56</f>
        <v>0</v>
      </c>
      <c r="N72" s="303">
        <f>ObrazacUspjeh_Izostanci!M56</f>
        <v>0</v>
      </c>
      <c r="O72" s="303">
        <f>ObrazacUspjeh_Izostanci!N56</f>
        <v>0</v>
      </c>
      <c r="P72" s="303">
        <f>ObrazacUspjeh_Izostanci!O56</f>
        <v>0</v>
      </c>
      <c r="Q72" s="303">
        <f>ObrazacUspjeh_Izostanci!P56</f>
        <v>0</v>
      </c>
      <c r="R72" s="303">
        <f>ObrazacUspjeh_Izostanci!Q56</f>
        <v>0</v>
      </c>
      <c r="S72" s="303">
        <f>ObrazacUspjeh_Izostanci!R56</f>
        <v>0</v>
      </c>
      <c r="T72" s="303">
        <f>ObrazacUspjeh_Izostanci!S56</f>
        <v>0</v>
      </c>
      <c r="U72" s="303">
        <f>ObrazacUspjeh_Izostanci!T56</f>
        <v>0</v>
      </c>
      <c r="V72" s="303">
        <f>ObrazacUspjeh_Izostanci!U56</f>
        <v>0</v>
      </c>
    </row>
    <row r="73" spans="3:22" ht="24.75" customHeight="1" thickBot="1">
      <c r="C73" s="317" t="s">
        <v>43</v>
      </c>
      <c r="D73" s="318">
        <f t="shared" si="2"/>
        <v>0</v>
      </c>
      <c r="E73" s="303">
        <f t="shared" si="2"/>
        <v>0</v>
      </c>
      <c r="F73" s="303">
        <f t="shared" si="2"/>
        <v>0</v>
      </c>
      <c r="G73" s="303">
        <f>E73+F73</f>
        <v>0</v>
      </c>
      <c r="H73" s="303">
        <f>ObrazacUspjeh_Izostanci!G57</f>
        <v>0</v>
      </c>
      <c r="I73" s="303">
        <f>ObrazacUspjeh_Izostanci!H57</f>
        <v>0</v>
      </c>
      <c r="J73" s="303">
        <f>H73+I73</f>
        <v>0</v>
      </c>
      <c r="K73" s="303">
        <f>ObrazacUspjeh_Izostanci!J57</f>
        <v>0</v>
      </c>
      <c r="L73" s="303">
        <f>ObrazacUspjeh_Izostanci!K57</f>
        <v>0</v>
      </c>
      <c r="M73" s="303">
        <f>ObrazacUspjeh_Izostanci!L57</f>
        <v>0</v>
      </c>
      <c r="N73" s="303">
        <f>ObrazacUspjeh_Izostanci!M57</f>
        <v>0</v>
      </c>
      <c r="O73" s="303">
        <f>ObrazacUspjeh_Izostanci!N57</f>
        <v>0</v>
      </c>
      <c r="P73" s="303">
        <f>ObrazacUspjeh_Izostanci!O57</f>
        <v>0</v>
      </c>
      <c r="Q73" s="303">
        <f>ObrazacUspjeh_Izostanci!P57</f>
        <v>0</v>
      </c>
      <c r="R73" s="303">
        <f>ObrazacUspjeh_Izostanci!Q57</f>
        <v>0</v>
      </c>
      <c r="S73" s="303">
        <f>ObrazacUspjeh_Izostanci!R57</f>
        <v>0</v>
      </c>
      <c r="T73" s="303">
        <f>ObrazacUspjeh_Izostanci!S57</f>
        <v>0</v>
      </c>
      <c r="U73" s="303">
        <f>ObrazacUspjeh_Izostanci!T57</f>
        <v>0</v>
      </c>
      <c r="V73" s="303">
        <f>ObrazacUspjeh_Izostanci!U57</f>
        <v>0</v>
      </c>
    </row>
    <row r="74" spans="3:22" ht="24.75" customHeight="1" thickBot="1">
      <c r="C74" s="319" t="s">
        <v>45</v>
      </c>
      <c r="D74" s="320">
        <f t="shared" si="2"/>
        <v>0</v>
      </c>
      <c r="E74" s="308">
        <f t="shared" si="2"/>
        <v>0</v>
      </c>
      <c r="F74" s="308">
        <f t="shared" si="2"/>
        <v>0</v>
      </c>
      <c r="G74" s="308">
        <f>E74+F74</f>
        <v>0</v>
      </c>
      <c r="H74" s="308">
        <f>ObrazacUspjeh_Izostanci!G58</f>
        <v>0</v>
      </c>
      <c r="I74" s="308">
        <f>ObrazacUspjeh_Izostanci!H58</f>
        <v>0</v>
      </c>
      <c r="J74" s="308">
        <f>H74+I74</f>
        <v>0</v>
      </c>
      <c r="K74" s="308">
        <f>ObrazacUspjeh_Izostanci!J58</f>
        <v>0</v>
      </c>
      <c r="L74" s="308">
        <f>ObrazacUspjeh_Izostanci!K58</f>
        <v>0</v>
      </c>
      <c r="M74" s="308">
        <f>ObrazacUspjeh_Izostanci!L58</f>
        <v>0</v>
      </c>
      <c r="N74" s="308">
        <f>ObrazacUspjeh_Izostanci!M58</f>
        <v>0</v>
      </c>
      <c r="O74" s="308">
        <f>ObrazacUspjeh_Izostanci!N58</f>
        <v>0</v>
      </c>
      <c r="P74" s="308">
        <f>ObrazacUspjeh_Izostanci!O58</f>
        <v>0</v>
      </c>
      <c r="Q74" s="308">
        <f>ObrazacUspjeh_Izostanci!P58</f>
        <v>0</v>
      </c>
      <c r="R74" s="308">
        <f>ObrazacUspjeh_Izostanci!Q58</f>
        <v>0</v>
      </c>
      <c r="S74" s="308">
        <f>ObrazacUspjeh_Izostanci!R58</f>
        <v>0</v>
      </c>
      <c r="T74" s="308">
        <f>ObrazacUspjeh_Izostanci!S58</f>
        <v>0</v>
      </c>
      <c r="U74" s="308">
        <f>ObrazacUspjeh_Izostanci!T58</f>
        <v>0</v>
      </c>
      <c r="V74" s="308">
        <f>ObrazacUspjeh_Izostanci!U58</f>
        <v>0</v>
      </c>
    </row>
    <row r="75" spans="3:22" ht="24.75" customHeight="1" thickBot="1" thickTop="1">
      <c r="C75" s="343" t="s">
        <v>99</v>
      </c>
      <c r="D75" s="344">
        <f>C61</f>
        <v>0</v>
      </c>
      <c r="E75" s="344">
        <f>SUM(E71:E74)</f>
        <v>0</v>
      </c>
      <c r="F75" s="344">
        <f>SUM(F71:F74)</f>
        <v>0</v>
      </c>
      <c r="G75" s="344">
        <f>E75+F75</f>
        <v>0</v>
      </c>
      <c r="H75" s="344">
        <f>SUM(H71:H74)</f>
        <v>0</v>
      </c>
      <c r="I75" s="344">
        <f>SUM(I71:I74)</f>
        <v>0</v>
      </c>
      <c r="J75" s="344">
        <f>H75+I75</f>
        <v>0</v>
      </c>
      <c r="K75" s="344">
        <f aca="true" t="shared" si="3" ref="K75:V75">SUM(K71:K74)</f>
        <v>0</v>
      </c>
      <c r="L75" s="344">
        <f t="shared" si="3"/>
        <v>0</v>
      </c>
      <c r="M75" s="344">
        <f t="shared" si="3"/>
        <v>0</v>
      </c>
      <c r="N75" s="344">
        <f t="shared" si="3"/>
        <v>0</v>
      </c>
      <c r="O75" s="344">
        <f t="shared" si="3"/>
        <v>0</v>
      </c>
      <c r="P75" s="344">
        <f t="shared" si="3"/>
        <v>0</v>
      </c>
      <c r="Q75" s="344">
        <f t="shared" si="3"/>
        <v>0</v>
      </c>
      <c r="R75" s="344">
        <f t="shared" si="3"/>
        <v>0</v>
      </c>
      <c r="S75" s="344">
        <f t="shared" si="3"/>
        <v>0</v>
      </c>
      <c r="T75" s="344">
        <f t="shared" si="3"/>
        <v>0</v>
      </c>
      <c r="U75" s="345">
        <f t="shared" si="3"/>
        <v>0</v>
      </c>
      <c r="V75" s="344">
        <f t="shared" si="3"/>
        <v>0</v>
      </c>
    </row>
    <row r="76" ht="15">
      <c r="C76" s="333" t="s">
        <v>120</v>
      </c>
    </row>
    <row r="77" ht="15"/>
    <row r="78" ht="15"/>
    <row r="79" ht="15"/>
    <row r="80" ht="15">
      <c r="S80" s="3" t="s">
        <v>113</v>
      </c>
    </row>
    <row r="81" spans="17:21" ht="30" customHeight="1">
      <c r="Q81" s="566" t="str">
        <f>Q37</f>
        <v>ime i prezime</v>
      </c>
      <c r="R81" s="566"/>
      <c r="S81" s="566"/>
      <c r="T81" s="566"/>
      <c r="U81" s="566"/>
    </row>
    <row r="82" ht="15"/>
    <row r="83" ht="15"/>
    <row r="84" ht="15"/>
    <row r="85" ht="15"/>
    <row r="86" ht="15"/>
    <row r="87" ht="15"/>
    <row r="88" ht="15"/>
    <row r="89" spans="2:12" ht="18.75">
      <c r="B89" s="579"/>
      <c r="C89" s="579"/>
      <c r="D89" s="579"/>
      <c r="E89" s="579"/>
      <c r="F89" s="579"/>
      <c r="G89" s="579"/>
      <c r="L89" s="298" t="s">
        <v>100</v>
      </c>
    </row>
    <row r="90" spans="2:12" ht="15.75">
      <c r="B90" s="582" t="s">
        <v>110</v>
      </c>
      <c r="C90" s="582"/>
      <c r="D90" s="582"/>
      <c r="E90" s="582"/>
      <c r="F90" s="582"/>
      <c r="G90" s="582"/>
      <c r="L90" s="299" t="s">
        <v>101</v>
      </c>
    </row>
    <row r="91" spans="2:5" ht="15">
      <c r="B91" s="3" t="s">
        <v>111</v>
      </c>
      <c r="C91" s="579"/>
      <c r="D91" s="579"/>
      <c r="E91" s="579"/>
    </row>
    <row r="92" spans="2:24" ht="15">
      <c r="B92" s="3" t="s">
        <v>112</v>
      </c>
      <c r="C92" s="579"/>
      <c r="D92" s="579"/>
      <c r="E92" s="579"/>
      <c r="F92" s="6"/>
      <c r="G92" s="6"/>
      <c r="H92" s="6"/>
      <c r="I92" s="6"/>
      <c r="J92" s="6"/>
      <c r="K92" s="6"/>
      <c r="L92" s="6"/>
      <c r="X92" s="6"/>
    </row>
    <row r="93" spans="8:16" ht="15.75">
      <c r="H93" s="6" t="s">
        <v>103</v>
      </c>
      <c r="I93" s="565" t="str">
        <f>I6</f>
        <v>KRAJU</v>
      </c>
      <c r="J93" s="565"/>
      <c r="K93" s="378" t="s">
        <v>3</v>
      </c>
      <c r="L93" s="378"/>
      <c r="M93" s="565" t="str">
        <f>M6</f>
        <v>2017/18</v>
      </c>
      <c r="N93" s="565"/>
      <c r="O93" s="378" t="s">
        <v>4</v>
      </c>
      <c r="P93" s="378"/>
    </row>
    <row r="94" ht="15">
      <c r="L94" s="300"/>
    </row>
    <row r="95" spans="11:13" ht="15.75">
      <c r="K95" s="565" t="s">
        <v>106</v>
      </c>
      <c r="L95" s="565"/>
      <c r="M95" s="565"/>
    </row>
    <row r="96" ht="15.75" thickBot="1">
      <c r="L96" s="301" t="s">
        <v>102</v>
      </c>
    </row>
    <row r="97" spans="2:24" ht="15">
      <c r="B97" s="456" t="s">
        <v>8</v>
      </c>
      <c r="C97" s="453" t="s">
        <v>9</v>
      </c>
      <c r="D97" s="428" t="s">
        <v>10</v>
      </c>
      <c r="E97" s="429"/>
      <c r="F97" s="430"/>
      <c r="G97" s="576" t="s">
        <v>11</v>
      </c>
      <c r="H97" s="577"/>
      <c r="I97" s="577"/>
      <c r="J97" s="577"/>
      <c r="K97" s="577"/>
      <c r="L97" s="577"/>
      <c r="M97" s="578"/>
      <c r="N97" s="576" t="s">
        <v>12</v>
      </c>
      <c r="O97" s="577"/>
      <c r="P97" s="577"/>
      <c r="Q97" s="577"/>
      <c r="R97" s="577"/>
      <c r="S97" s="577"/>
      <c r="T97" s="577"/>
      <c r="U97" s="578"/>
      <c r="V97" s="428" t="s">
        <v>13</v>
      </c>
      <c r="W97" s="430"/>
      <c r="X97" s="453" t="s">
        <v>14</v>
      </c>
    </row>
    <row r="98" spans="2:24" ht="15">
      <c r="B98" s="457"/>
      <c r="C98" s="454"/>
      <c r="D98" s="431"/>
      <c r="E98" s="432"/>
      <c r="F98" s="433"/>
      <c r="G98" s="462" t="s">
        <v>20</v>
      </c>
      <c r="H98" s="463"/>
      <c r="I98" s="464" t="s">
        <v>21</v>
      </c>
      <c r="J98" s="465"/>
      <c r="K98" s="465"/>
      <c r="L98" s="465"/>
      <c r="M98" s="466"/>
      <c r="N98" s="572" t="s">
        <v>20</v>
      </c>
      <c r="O98" s="467"/>
      <c r="P98" s="467"/>
      <c r="Q98" s="467"/>
      <c r="R98" s="467"/>
      <c r="S98" s="468"/>
      <c r="T98" s="469" t="s">
        <v>22</v>
      </c>
      <c r="U98" s="470"/>
      <c r="V98" s="431"/>
      <c r="W98" s="433"/>
      <c r="X98" s="454"/>
    </row>
    <row r="99" spans="2:24" ht="15.75" thickBot="1">
      <c r="B99" s="458"/>
      <c r="C99" s="455"/>
      <c r="D99" s="151" t="s">
        <v>24</v>
      </c>
      <c r="E99" s="152" t="s">
        <v>25</v>
      </c>
      <c r="F99" s="153" t="s">
        <v>26</v>
      </c>
      <c r="G99" s="154" t="s">
        <v>27</v>
      </c>
      <c r="H99" s="152" t="s">
        <v>28</v>
      </c>
      <c r="I99" s="151" t="s">
        <v>29</v>
      </c>
      <c r="J99" s="151" t="s">
        <v>30</v>
      </c>
      <c r="K99" s="152" t="s">
        <v>31</v>
      </c>
      <c r="L99" s="152" t="s">
        <v>26</v>
      </c>
      <c r="M99" s="153" t="s">
        <v>28</v>
      </c>
      <c r="N99" s="151" t="s">
        <v>32</v>
      </c>
      <c r="O99" s="151" t="s">
        <v>33</v>
      </c>
      <c r="P99" s="152" t="s">
        <v>34</v>
      </c>
      <c r="Q99" s="152" t="s">
        <v>35</v>
      </c>
      <c r="R99" s="152" t="s">
        <v>26</v>
      </c>
      <c r="S99" s="152" t="s">
        <v>28</v>
      </c>
      <c r="T99" s="151" t="s">
        <v>27</v>
      </c>
      <c r="U99" s="153" t="s">
        <v>28</v>
      </c>
      <c r="V99" s="151" t="s">
        <v>36</v>
      </c>
      <c r="W99" s="156" t="s">
        <v>28</v>
      </c>
      <c r="X99" s="455"/>
    </row>
    <row r="100" spans="2:24" ht="24.75" customHeight="1" thickBot="1">
      <c r="B100" s="302" t="s">
        <v>39</v>
      </c>
      <c r="C100" s="303">
        <f>ObrazacUspjeh_Izostanci!D31</f>
        <v>0</v>
      </c>
      <c r="D100" s="303">
        <f>ObrazacUspjeh_Izostanci!E31</f>
        <v>0</v>
      </c>
      <c r="E100" s="303">
        <f>ObrazacUspjeh_Izostanci!F31</f>
        <v>0</v>
      </c>
      <c r="F100" s="303">
        <f>D100+E100</f>
        <v>0</v>
      </c>
      <c r="G100" s="303">
        <f>ObrazacUspjeh_Izostanci!H31</f>
        <v>0</v>
      </c>
      <c r="H100" s="304">
        <f>IF(F100&lt;&gt;0,PRODUCT(G100/F100,100),"")</f>
      </c>
      <c r="I100" s="303">
        <f>ObrazacUspjeh_Izostanci!J31</f>
        <v>0</v>
      </c>
      <c r="J100" s="303">
        <f>ObrazacUspjeh_Izostanci!K31</f>
        <v>0</v>
      </c>
      <c r="K100" s="303">
        <f>ObrazacUspjeh_Izostanci!L31</f>
        <v>0</v>
      </c>
      <c r="L100" s="303">
        <f>SUM(I100:K100)</f>
        <v>0</v>
      </c>
      <c r="M100" s="305">
        <f>IF(F100&lt;&gt;0,PRODUCT(L100/F100,100),"")</f>
      </c>
      <c r="N100" s="303">
        <f>ObrazacUspjeh_Izostanci!O31</f>
        <v>0</v>
      </c>
      <c r="O100" s="303">
        <f>ObrazacUspjeh_Izostanci!P31</f>
        <v>0</v>
      </c>
      <c r="P100" s="303">
        <f>ObrazacUspjeh_Izostanci!Q31</f>
        <v>0</v>
      </c>
      <c r="Q100" s="303">
        <f>ObrazacUspjeh_Izostanci!R31</f>
        <v>0</v>
      </c>
      <c r="R100" s="303">
        <f>SUM(N100:Q100)</f>
        <v>0</v>
      </c>
      <c r="S100" s="304">
        <f>IF(F100&lt;&gt;0,PRODUCT(R100/F100,100),"")</f>
      </c>
      <c r="T100" s="303">
        <f>ObrazacUspjeh_Izostanci!U31</f>
        <v>0</v>
      </c>
      <c r="U100" s="303">
        <f>IF(F100&lt;&gt;0,PRODUCT(T100/F100,100),"")</f>
      </c>
      <c r="V100" s="303">
        <f>SUM(F100,-(R100+T100))</f>
        <v>0</v>
      </c>
      <c r="W100" s="303">
        <f>IF(F100&lt;&gt;0,PRODUCT(V100/F100,100),"")</f>
      </c>
      <c r="X100" s="306">
        <f>IF(F100&lt;&gt;0,SUM(N100*5,O100*4,P100*3,Q100*2,T100)/(F100-V100),"")</f>
      </c>
    </row>
    <row r="101" spans="2:24" ht="24.75" customHeight="1" thickBot="1">
      <c r="B101" s="302" t="s">
        <v>41</v>
      </c>
      <c r="C101" s="303">
        <f>ObrazacUspjeh_Izostanci!D32</f>
        <v>0</v>
      </c>
      <c r="D101" s="303">
        <f>ObrazacUspjeh_Izostanci!E32</f>
        <v>0</v>
      </c>
      <c r="E101" s="303">
        <f>ObrazacUspjeh_Izostanci!F32</f>
        <v>0</v>
      </c>
      <c r="F101" s="303">
        <f>D101+E101</f>
        <v>0</v>
      </c>
      <c r="G101" s="303">
        <f>ObrazacUspjeh_Izostanci!H32</f>
        <v>0</v>
      </c>
      <c r="H101" s="304">
        <f>IF(F101&lt;&gt;0,PRODUCT(G101/F101,100),"")</f>
      </c>
      <c r="I101" s="303">
        <f>ObrazacUspjeh_Izostanci!J32</f>
        <v>0</v>
      </c>
      <c r="J101" s="303">
        <f>ObrazacUspjeh_Izostanci!K32</f>
        <v>0</v>
      </c>
      <c r="K101" s="303">
        <f>ObrazacUspjeh_Izostanci!L32</f>
        <v>0</v>
      </c>
      <c r="L101" s="303">
        <f>SUM(I101:K101)</f>
        <v>0</v>
      </c>
      <c r="M101" s="305">
        <f>IF(F101&lt;&gt;0,PRODUCT(L101/F101,100),"")</f>
      </c>
      <c r="N101" s="303">
        <f>ObrazacUspjeh_Izostanci!O32</f>
        <v>0</v>
      </c>
      <c r="O101" s="303">
        <f>ObrazacUspjeh_Izostanci!P32</f>
        <v>0</v>
      </c>
      <c r="P101" s="303">
        <f>ObrazacUspjeh_Izostanci!Q32</f>
        <v>0</v>
      </c>
      <c r="Q101" s="303">
        <f>ObrazacUspjeh_Izostanci!R32</f>
        <v>0</v>
      </c>
      <c r="R101" s="303">
        <f>SUM(N101:Q101)</f>
        <v>0</v>
      </c>
      <c r="S101" s="304">
        <f>IF(F101&lt;&gt;0,PRODUCT(R101/F101,100),"")</f>
      </c>
      <c r="T101" s="303">
        <f>ObrazacUspjeh_Izostanci!U32</f>
        <v>0</v>
      </c>
      <c r="U101" s="303">
        <f>IF(F101&lt;&gt;0,PRODUCT(T101/F101,100),"")</f>
      </c>
      <c r="V101" s="303">
        <f>SUM(F101,-(R101+T101))</f>
        <v>0</v>
      </c>
      <c r="W101" s="303">
        <f>IF(F101&lt;&gt;0,PRODUCT(V101/F101,100),"")</f>
      </c>
      <c r="X101" s="306">
        <f>IF(F101&lt;&gt;0,SUM(N101*5,O101*4,P101*3,Q101*2,T101)/(F101-V101),"")</f>
      </c>
    </row>
    <row r="102" spans="2:24" ht="24.75" customHeight="1" thickBot="1">
      <c r="B102" s="336" t="s">
        <v>43</v>
      </c>
      <c r="C102" s="337">
        <f>ObrazacUspjeh_Izostanci!D33</f>
        <v>0</v>
      </c>
      <c r="D102" s="337">
        <f>ObrazacUspjeh_Izostanci!E33</f>
        <v>0</v>
      </c>
      <c r="E102" s="337">
        <f>ObrazacUspjeh_Izostanci!F33</f>
        <v>0</v>
      </c>
      <c r="F102" s="337">
        <f>D102+E102</f>
        <v>0</v>
      </c>
      <c r="G102" s="337">
        <f>ObrazacUspjeh_Izostanci!H33</f>
        <v>0</v>
      </c>
      <c r="H102" s="338">
        <f>IF(F102&lt;&gt;0,PRODUCT(G102/F102,100),"")</f>
      </c>
      <c r="I102" s="337">
        <f>ObrazacUspjeh_Izostanci!J33</f>
        <v>0</v>
      </c>
      <c r="J102" s="337">
        <f>ObrazacUspjeh_Izostanci!K33</f>
        <v>0</v>
      </c>
      <c r="K102" s="337">
        <f>ObrazacUspjeh_Izostanci!L33</f>
        <v>0</v>
      </c>
      <c r="L102" s="337">
        <f>SUM(I102:K102)</f>
        <v>0</v>
      </c>
      <c r="M102" s="339">
        <f>IF(F102&lt;&gt;0,PRODUCT(L102/F102,100),"")</f>
      </c>
      <c r="N102" s="337">
        <f>ObrazacUspjeh_Izostanci!O33</f>
        <v>0</v>
      </c>
      <c r="O102" s="337">
        <f>ObrazacUspjeh_Izostanci!P33</f>
        <v>0</v>
      </c>
      <c r="P102" s="337">
        <f>ObrazacUspjeh_Izostanci!Q33</f>
        <v>0</v>
      </c>
      <c r="Q102" s="337">
        <f>ObrazacUspjeh_Izostanci!R33</f>
        <v>0</v>
      </c>
      <c r="R102" s="337">
        <f>SUM(N102:Q102)</f>
        <v>0</v>
      </c>
      <c r="S102" s="338">
        <f>IF(F102&lt;&gt;0,PRODUCT(R102/F102,100),"")</f>
      </c>
      <c r="T102" s="337">
        <f>ObrazacUspjeh_Izostanci!U33</f>
        <v>0</v>
      </c>
      <c r="U102" s="337">
        <f>IF(F102&lt;&gt;0,PRODUCT(T102/F102,100),"")</f>
      </c>
      <c r="V102" s="337">
        <f>SUM(F102,-(R102+T102))</f>
        <v>0</v>
      </c>
      <c r="W102" s="337">
        <f>IF(F102&lt;&gt;0,PRODUCT(V102/F102,100),"")</f>
      </c>
      <c r="X102" s="340">
        <f>IF(F102&lt;&gt;0,SUM(N102*5,O102*4,P102*3,Q102*2,T102)/(F102-V102),"")</f>
      </c>
    </row>
    <row r="103" spans="2:24" ht="24.75" customHeight="1" thickBot="1" thickTop="1">
      <c r="B103" s="350" t="s">
        <v>99</v>
      </c>
      <c r="C103" s="351">
        <f>SUM(C100:C102)</f>
        <v>0</v>
      </c>
      <c r="D103" s="351">
        <f>SUM(D100:D102)</f>
        <v>0</v>
      </c>
      <c r="E103" s="351">
        <f>SUM(E100:E102)</f>
        <v>0</v>
      </c>
      <c r="F103" s="351">
        <f>SUM(F100:F102)</f>
        <v>0</v>
      </c>
      <c r="G103" s="351">
        <f>SUM(G100:G102)</f>
        <v>0</v>
      </c>
      <c r="H103" s="353">
        <f>IF(F103&lt;&gt;0,PRODUCT(G103/F103,100),"")</f>
      </c>
      <c r="I103" s="351">
        <f>SUM(I100:I102)</f>
        <v>0</v>
      </c>
      <c r="J103" s="351">
        <f>SUM(J100:J102)</f>
        <v>0</v>
      </c>
      <c r="K103" s="351">
        <f>SUM(K100:K102)</f>
        <v>0</v>
      </c>
      <c r="L103" s="351">
        <f>SUM(I103:K103)</f>
        <v>0</v>
      </c>
      <c r="M103" s="354">
        <f>IF(F103&lt;&gt;0,PRODUCT(L103/F103,100),"")</f>
      </c>
      <c r="N103" s="351">
        <f>SUM(N100:N102)</f>
        <v>0</v>
      </c>
      <c r="O103" s="351">
        <f>SUM(O100:O102)</f>
        <v>0</v>
      </c>
      <c r="P103" s="351">
        <f>SUM(P100:P102)</f>
        <v>0</v>
      </c>
      <c r="Q103" s="351">
        <f>SUM(Q100:Q102)</f>
        <v>0</v>
      </c>
      <c r="R103" s="351">
        <f>SUM(N103:Q103)</f>
        <v>0</v>
      </c>
      <c r="S103" s="355">
        <f>IF(F103&lt;&gt;0,PRODUCT(R103/F103,100),"")</f>
      </c>
      <c r="T103" s="351">
        <f>SUM(T100:T102)</f>
        <v>0</v>
      </c>
      <c r="U103" s="355">
        <f>IF(F103&lt;&gt;0,PRODUCT(T103/F103,100),"")</f>
      </c>
      <c r="V103" s="351">
        <f>SUM(V100:V102)</f>
        <v>0</v>
      </c>
      <c r="W103" s="351">
        <f>IF(F103&lt;&gt;0,PRODUCT(V103/F103,100),"")</f>
      </c>
      <c r="X103" s="355">
        <f>IF(F103&lt;&gt;0,SUM(N103*5,O103*4,P103*3,Q103*2,T103)/(F103-V103),"")</f>
      </c>
    </row>
    <row r="104" ht="15">
      <c r="C104" s="333" t="s">
        <v>120</v>
      </c>
    </row>
    <row r="105" spans="9:12" ht="21">
      <c r="I105" s="312"/>
      <c r="L105" s="298" t="s">
        <v>100</v>
      </c>
    </row>
    <row r="106" spans="9:12" ht="15.75">
      <c r="I106" s="313"/>
      <c r="L106" s="299" t="s">
        <v>109</v>
      </c>
    </row>
    <row r="107" spans="8:16" ht="15.75">
      <c r="H107" s="6" t="s">
        <v>103</v>
      </c>
      <c r="I107" s="565" t="str">
        <f>I93</f>
        <v>KRAJU</v>
      </c>
      <c r="J107" s="565"/>
      <c r="K107" s="378" t="s">
        <v>3</v>
      </c>
      <c r="L107" s="378"/>
      <c r="M107" s="565" t="str">
        <f>M93</f>
        <v>2017/18</v>
      </c>
      <c r="N107" s="565"/>
      <c r="O107" s="378" t="s">
        <v>4</v>
      </c>
      <c r="P107" s="378"/>
    </row>
    <row r="108" ht="15">
      <c r="L108" s="300"/>
    </row>
    <row r="109" spans="11:13" ht="15.75">
      <c r="K109" s="565" t="str">
        <f>K95</f>
        <v>STRUČNA</v>
      </c>
      <c r="L109" s="565"/>
      <c r="M109" s="565"/>
    </row>
    <row r="110" ht="15.75" thickBot="1">
      <c r="L110" s="301" t="s">
        <v>102</v>
      </c>
    </row>
    <row r="111" spans="3:22" ht="16.5" thickBot="1">
      <c r="C111" s="456" t="s">
        <v>8</v>
      </c>
      <c r="D111" s="453" t="s">
        <v>9</v>
      </c>
      <c r="E111" s="567" t="s">
        <v>10</v>
      </c>
      <c r="F111" s="568"/>
      <c r="G111" s="569"/>
      <c r="H111" s="567" t="s">
        <v>96</v>
      </c>
      <c r="I111" s="568"/>
      <c r="J111" s="569"/>
      <c r="K111" s="567" t="s">
        <v>97</v>
      </c>
      <c r="L111" s="568"/>
      <c r="M111" s="568"/>
      <c r="N111" s="568"/>
      <c r="O111" s="569"/>
      <c r="P111" s="567" t="s">
        <v>98</v>
      </c>
      <c r="Q111" s="568"/>
      <c r="R111" s="568"/>
      <c r="S111" s="568"/>
      <c r="T111" s="568"/>
      <c r="U111" s="569"/>
      <c r="V111" s="570" t="s">
        <v>80</v>
      </c>
    </row>
    <row r="112" spans="3:22" ht="51.75" thickBot="1">
      <c r="C112" s="457"/>
      <c r="D112" s="454"/>
      <c r="E112" s="296" t="s">
        <v>24</v>
      </c>
      <c r="F112" s="296" t="s">
        <v>25</v>
      </c>
      <c r="G112" s="296" t="s">
        <v>65</v>
      </c>
      <c r="H112" s="297" t="s">
        <v>67</v>
      </c>
      <c r="I112" s="297" t="s">
        <v>68</v>
      </c>
      <c r="J112" s="297" t="s">
        <v>65</v>
      </c>
      <c r="K112" s="297" t="s">
        <v>69</v>
      </c>
      <c r="L112" s="297" t="s">
        <v>70</v>
      </c>
      <c r="M112" s="297" t="s">
        <v>71</v>
      </c>
      <c r="N112" s="297" t="s">
        <v>72</v>
      </c>
      <c r="O112" s="297" t="s">
        <v>73</v>
      </c>
      <c r="P112" s="297" t="s">
        <v>74</v>
      </c>
      <c r="Q112" s="297" t="s">
        <v>75</v>
      </c>
      <c r="R112" s="297" t="s">
        <v>76</v>
      </c>
      <c r="S112" s="297" t="s">
        <v>77</v>
      </c>
      <c r="T112" s="297" t="s">
        <v>78</v>
      </c>
      <c r="U112" s="297" t="s">
        <v>79</v>
      </c>
      <c r="V112" s="571"/>
    </row>
    <row r="113" spans="3:22" ht="24.75" customHeight="1" thickBot="1">
      <c r="C113" s="314" t="s">
        <v>39</v>
      </c>
      <c r="D113" s="315">
        <f aca="true" t="shared" si="4" ref="D113:F115">C100</f>
        <v>0</v>
      </c>
      <c r="E113" s="316">
        <f t="shared" si="4"/>
        <v>0</v>
      </c>
      <c r="F113" s="316">
        <f t="shared" si="4"/>
        <v>0</v>
      </c>
      <c r="G113" s="316">
        <f>E113+F113</f>
        <v>0</v>
      </c>
      <c r="H113" s="316">
        <f>ObrazacUspjeh_Izostanci!G68</f>
        <v>0</v>
      </c>
      <c r="I113" s="316">
        <f>ObrazacUspjeh_Izostanci!H68</f>
        <v>0</v>
      </c>
      <c r="J113" s="316">
        <f>H113+I113</f>
        <v>0</v>
      </c>
      <c r="K113" s="316">
        <f>ObrazacUspjeh_Izostanci!J68</f>
        <v>0</v>
      </c>
      <c r="L113" s="316">
        <f>ObrazacUspjeh_Izostanci!K68</f>
        <v>0</v>
      </c>
      <c r="M113" s="316">
        <f>ObrazacUspjeh_Izostanci!L68</f>
        <v>0</v>
      </c>
      <c r="N113" s="316">
        <f>ObrazacUspjeh_Izostanci!M68</f>
        <v>0</v>
      </c>
      <c r="O113" s="316">
        <f>ObrazacUspjeh_Izostanci!N68</f>
        <v>0</v>
      </c>
      <c r="P113" s="316">
        <f>ObrazacUspjeh_Izostanci!O68</f>
        <v>0</v>
      </c>
      <c r="Q113" s="316">
        <f>ObrazacUspjeh_Izostanci!P68</f>
        <v>0</v>
      </c>
      <c r="R113" s="316">
        <f>ObrazacUspjeh_Izostanci!Q68</f>
        <v>0</v>
      </c>
      <c r="S113" s="316">
        <f>ObrazacUspjeh_Izostanci!R68</f>
        <v>0</v>
      </c>
      <c r="T113" s="316">
        <f>ObrazacUspjeh_Izostanci!S68</f>
        <v>0</v>
      </c>
      <c r="U113" s="316">
        <f>ObrazacUspjeh_Izostanci!T68</f>
        <v>0</v>
      </c>
      <c r="V113" s="316">
        <f>ObrazacUspjeh_Izostanci!U68</f>
        <v>0</v>
      </c>
    </row>
    <row r="114" spans="3:22" ht="24.75" customHeight="1" thickBot="1">
      <c r="C114" s="317" t="s">
        <v>41</v>
      </c>
      <c r="D114" s="318">
        <f t="shared" si="4"/>
        <v>0</v>
      </c>
      <c r="E114" s="303">
        <f t="shared" si="4"/>
        <v>0</v>
      </c>
      <c r="F114" s="303">
        <f t="shared" si="4"/>
        <v>0</v>
      </c>
      <c r="G114" s="303">
        <f>E114+F114</f>
        <v>0</v>
      </c>
      <c r="H114" s="303">
        <f>ObrazacUspjeh_Izostanci!G69</f>
        <v>0</v>
      </c>
      <c r="I114" s="303">
        <f>ObrazacUspjeh_Izostanci!H69</f>
        <v>0</v>
      </c>
      <c r="J114" s="303">
        <f>H114+I114</f>
        <v>0</v>
      </c>
      <c r="K114" s="303">
        <f>ObrazacUspjeh_Izostanci!J69</f>
        <v>0</v>
      </c>
      <c r="L114" s="303">
        <f>ObrazacUspjeh_Izostanci!K69</f>
        <v>0</v>
      </c>
      <c r="M114" s="303">
        <f>ObrazacUspjeh_Izostanci!L69</f>
        <v>0</v>
      </c>
      <c r="N114" s="303">
        <f>ObrazacUspjeh_Izostanci!M69</f>
        <v>0</v>
      </c>
      <c r="O114" s="303">
        <f>ObrazacUspjeh_Izostanci!N69</f>
        <v>0</v>
      </c>
      <c r="P114" s="303">
        <f>ObrazacUspjeh_Izostanci!O69</f>
        <v>0</v>
      </c>
      <c r="Q114" s="303">
        <f>ObrazacUspjeh_Izostanci!P69</f>
        <v>0</v>
      </c>
      <c r="R114" s="303">
        <f>ObrazacUspjeh_Izostanci!Q69</f>
        <v>0</v>
      </c>
      <c r="S114" s="303">
        <f>ObrazacUspjeh_Izostanci!R69</f>
        <v>0</v>
      </c>
      <c r="T114" s="303">
        <f>ObrazacUspjeh_Izostanci!S69</f>
        <v>0</v>
      </c>
      <c r="U114" s="303">
        <f>ObrazacUspjeh_Izostanci!T69</f>
        <v>0</v>
      </c>
      <c r="V114" s="303">
        <f>ObrazacUspjeh_Izostanci!U69</f>
        <v>0</v>
      </c>
    </row>
    <row r="115" spans="3:22" ht="24.75" customHeight="1" thickBot="1">
      <c r="C115" s="341" t="s">
        <v>43</v>
      </c>
      <c r="D115" s="342">
        <f t="shared" si="4"/>
        <v>0</v>
      </c>
      <c r="E115" s="337">
        <f t="shared" si="4"/>
        <v>0</v>
      </c>
      <c r="F115" s="337">
        <f t="shared" si="4"/>
        <v>0</v>
      </c>
      <c r="G115" s="337">
        <f>E115+F115</f>
        <v>0</v>
      </c>
      <c r="H115" s="337">
        <f>ObrazacUspjeh_Izostanci!G70</f>
        <v>0</v>
      </c>
      <c r="I115" s="337">
        <f>ObrazacUspjeh_Izostanci!H70</f>
        <v>0</v>
      </c>
      <c r="J115" s="337">
        <f>H115+I115</f>
        <v>0</v>
      </c>
      <c r="K115" s="337">
        <f>ObrazacUspjeh_Izostanci!J70</f>
        <v>0</v>
      </c>
      <c r="L115" s="337">
        <f>ObrazacUspjeh_Izostanci!K70</f>
        <v>0</v>
      </c>
      <c r="M115" s="337">
        <f>ObrazacUspjeh_Izostanci!L70</f>
        <v>0</v>
      </c>
      <c r="N115" s="337">
        <f>ObrazacUspjeh_Izostanci!M70</f>
        <v>0</v>
      </c>
      <c r="O115" s="337">
        <f>ObrazacUspjeh_Izostanci!N70</f>
        <v>0</v>
      </c>
      <c r="P115" s="337">
        <f>ObrazacUspjeh_Izostanci!O70</f>
        <v>0</v>
      </c>
      <c r="Q115" s="337">
        <f>ObrazacUspjeh_Izostanci!P70</f>
        <v>0</v>
      </c>
      <c r="R115" s="337">
        <f>ObrazacUspjeh_Izostanci!Q70</f>
        <v>0</v>
      </c>
      <c r="S115" s="337">
        <f>ObrazacUspjeh_Izostanci!R70</f>
        <v>0</v>
      </c>
      <c r="T115" s="337">
        <f>ObrazacUspjeh_Izostanci!S70</f>
        <v>0</v>
      </c>
      <c r="U115" s="337">
        <f>ObrazacUspjeh_Izostanci!T70</f>
        <v>0</v>
      </c>
      <c r="V115" s="337">
        <f>ObrazacUspjeh_Izostanci!U70</f>
        <v>0</v>
      </c>
    </row>
    <row r="116" spans="3:22" ht="24.75" customHeight="1" thickBot="1" thickTop="1">
      <c r="C116" s="350" t="s">
        <v>99</v>
      </c>
      <c r="D116" s="351">
        <f>C103</f>
        <v>0</v>
      </c>
      <c r="E116" s="351">
        <f>SUM(E113:E115)</f>
        <v>0</v>
      </c>
      <c r="F116" s="351">
        <f>SUM(F113:F115)</f>
        <v>0</v>
      </c>
      <c r="G116" s="351">
        <f>E116+F116</f>
        <v>0</v>
      </c>
      <c r="H116" s="351">
        <f>SUM(H113:H115)</f>
        <v>0</v>
      </c>
      <c r="I116" s="351">
        <f>SUM(I113:I115)</f>
        <v>0</v>
      </c>
      <c r="J116" s="351">
        <f>H116+I116</f>
        <v>0</v>
      </c>
      <c r="K116" s="351">
        <f aca="true" t="shared" si="5" ref="K116:V116">SUM(K113:K115)</f>
        <v>0</v>
      </c>
      <c r="L116" s="351">
        <f t="shared" si="5"/>
        <v>0</v>
      </c>
      <c r="M116" s="351">
        <f t="shared" si="5"/>
        <v>0</v>
      </c>
      <c r="N116" s="351">
        <f t="shared" si="5"/>
        <v>0</v>
      </c>
      <c r="O116" s="351">
        <f t="shared" si="5"/>
        <v>0</v>
      </c>
      <c r="P116" s="351">
        <f t="shared" si="5"/>
        <v>0</v>
      </c>
      <c r="Q116" s="351">
        <f t="shared" si="5"/>
        <v>0</v>
      </c>
      <c r="R116" s="351">
        <f t="shared" si="5"/>
        <v>0</v>
      </c>
      <c r="S116" s="351">
        <f t="shared" si="5"/>
        <v>0</v>
      </c>
      <c r="T116" s="351">
        <f t="shared" si="5"/>
        <v>0</v>
      </c>
      <c r="U116" s="352">
        <f t="shared" si="5"/>
        <v>0</v>
      </c>
      <c r="V116" s="351">
        <f t="shared" si="5"/>
        <v>0</v>
      </c>
    </row>
    <row r="117" ht="15">
      <c r="C117" s="333" t="s">
        <v>120</v>
      </c>
    </row>
    <row r="121" ht="15">
      <c r="S121" s="3" t="s">
        <v>113</v>
      </c>
    </row>
    <row r="122" spans="17:21" ht="30" customHeight="1">
      <c r="Q122" s="566" t="str">
        <f>Q37</f>
        <v>ime i prezime</v>
      </c>
      <c r="R122" s="566"/>
      <c r="S122" s="566"/>
      <c r="T122" s="566"/>
      <c r="U122" s="566"/>
    </row>
    <row r="123" spans="17:21" ht="30" customHeight="1">
      <c r="Q123" s="328"/>
      <c r="R123" s="328"/>
      <c r="S123" s="328"/>
      <c r="T123" s="328"/>
      <c r="U123" s="328"/>
    </row>
    <row r="124" spans="17:21" ht="30" customHeight="1">
      <c r="Q124" s="328"/>
      <c r="R124" s="328"/>
      <c r="S124" s="328"/>
      <c r="T124" s="328"/>
      <c r="U124" s="328"/>
    </row>
    <row r="125" spans="17:21" ht="30" customHeight="1">
      <c r="Q125" s="328"/>
      <c r="R125" s="328"/>
      <c r="S125" s="328"/>
      <c r="T125" s="328"/>
      <c r="U125" s="328"/>
    </row>
    <row r="129" spans="2:12" ht="24.75" customHeight="1">
      <c r="B129" s="586">
        <f>B89</f>
        <v>0</v>
      </c>
      <c r="C129" s="586"/>
      <c r="D129" s="586"/>
      <c r="E129" s="586"/>
      <c r="F129" s="586"/>
      <c r="G129" s="586"/>
      <c r="L129" s="298" t="s">
        <v>100</v>
      </c>
    </row>
    <row r="130" spans="2:12" ht="15.75">
      <c r="B130" s="582" t="s">
        <v>110</v>
      </c>
      <c r="C130" s="582"/>
      <c r="D130" s="582"/>
      <c r="E130" s="582"/>
      <c r="F130" s="582"/>
      <c r="G130" s="582"/>
      <c r="L130" s="299" t="s">
        <v>101</v>
      </c>
    </row>
    <row r="131" spans="2:5" ht="15">
      <c r="B131" s="3" t="s">
        <v>111</v>
      </c>
      <c r="C131" s="579"/>
      <c r="D131" s="579"/>
      <c r="E131" s="579"/>
    </row>
    <row r="132" spans="2:24" ht="15">
      <c r="B132" s="3" t="s">
        <v>112</v>
      </c>
      <c r="C132" s="579"/>
      <c r="D132" s="579"/>
      <c r="E132" s="579"/>
      <c r="F132" s="6"/>
      <c r="G132" s="6"/>
      <c r="H132" s="6"/>
      <c r="I132" s="6"/>
      <c r="J132" s="6"/>
      <c r="K132" s="6"/>
      <c r="L132" s="6"/>
      <c r="X132" s="6"/>
    </row>
    <row r="133" spans="8:16" ht="15.75">
      <c r="H133" s="6" t="s">
        <v>103</v>
      </c>
      <c r="I133" s="377" t="str">
        <f>I93</f>
        <v>KRAJU</v>
      </c>
      <c r="J133" s="377"/>
      <c r="K133" s="378" t="s">
        <v>3</v>
      </c>
      <c r="L133" s="378"/>
      <c r="M133" s="377" t="str">
        <f>M93</f>
        <v>2017/18</v>
      </c>
      <c r="N133" s="377"/>
      <c r="O133" s="378" t="s">
        <v>4</v>
      </c>
      <c r="P133" s="378"/>
    </row>
    <row r="134" ht="15">
      <c r="L134" s="300"/>
    </row>
    <row r="135" spans="11:13" ht="15.75">
      <c r="K135" s="377" t="s">
        <v>116</v>
      </c>
      <c r="L135" s="377"/>
      <c r="M135" s="377"/>
    </row>
    <row r="136" ht="15.75" thickBot="1">
      <c r="L136" s="301" t="s">
        <v>102</v>
      </c>
    </row>
    <row r="137" spans="2:24" ht="15">
      <c r="B137" s="600" t="s">
        <v>8</v>
      </c>
      <c r="C137" s="603" t="s">
        <v>9</v>
      </c>
      <c r="D137" s="606" t="s">
        <v>10</v>
      </c>
      <c r="E137" s="607"/>
      <c r="F137" s="608"/>
      <c r="G137" s="612" t="s">
        <v>11</v>
      </c>
      <c r="H137" s="613"/>
      <c r="I137" s="613"/>
      <c r="J137" s="613"/>
      <c r="K137" s="613"/>
      <c r="L137" s="613"/>
      <c r="M137" s="614"/>
      <c r="N137" s="612" t="s">
        <v>12</v>
      </c>
      <c r="O137" s="613"/>
      <c r="P137" s="613"/>
      <c r="Q137" s="613"/>
      <c r="R137" s="613"/>
      <c r="S137" s="613"/>
      <c r="T137" s="613"/>
      <c r="U137" s="614"/>
      <c r="V137" s="606" t="s">
        <v>13</v>
      </c>
      <c r="W137" s="608"/>
      <c r="X137" s="603" t="s">
        <v>14</v>
      </c>
    </row>
    <row r="138" spans="2:24" ht="15">
      <c r="B138" s="601"/>
      <c r="C138" s="604"/>
      <c r="D138" s="609"/>
      <c r="E138" s="610"/>
      <c r="F138" s="611"/>
      <c r="G138" s="615" t="s">
        <v>20</v>
      </c>
      <c r="H138" s="616"/>
      <c r="I138" s="617" t="s">
        <v>21</v>
      </c>
      <c r="J138" s="618"/>
      <c r="K138" s="618"/>
      <c r="L138" s="618"/>
      <c r="M138" s="619"/>
      <c r="N138" s="620" t="s">
        <v>20</v>
      </c>
      <c r="O138" s="621"/>
      <c r="P138" s="621"/>
      <c r="Q138" s="621"/>
      <c r="R138" s="621"/>
      <c r="S138" s="622"/>
      <c r="T138" s="623" t="s">
        <v>22</v>
      </c>
      <c r="U138" s="624"/>
      <c r="V138" s="609"/>
      <c r="W138" s="611"/>
      <c r="X138" s="604"/>
    </row>
    <row r="139" spans="2:24" ht="15.75" thickBot="1">
      <c r="B139" s="602"/>
      <c r="C139" s="605"/>
      <c r="D139" s="321" t="s">
        <v>24</v>
      </c>
      <c r="E139" s="322" t="s">
        <v>25</v>
      </c>
      <c r="F139" s="323" t="s">
        <v>26</v>
      </c>
      <c r="G139" s="324" t="s">
        <v>27</v>
      </c>
      <c r="H139" s="322" t="s">
        <v>28</v>
      </c>
      <c r="I139" s="321" t="s">
        <v>29</v>
      </c>
      <c r="J139" s="321" t="s">
        <v>30</v>
      </c>
      <c r="K139" s="322" t="s">
        <v>31</v>
      </c>
      <c r="L139" s="322" t="s">
        <v>26</v>
      </c>
      <c r="M139" s="323" t="s">
        <v>28</v>
      </c>
      <c r="N139" s="321" t="s">
        <v>32</v>
      </c>
      <c r="O139" s="321" t="s">
        <v>33</v>
      </c>
      <c r="P139" s="322" t="s">
        <v>34</v>
      </c>
      <c r="Q139" s="322" t="s">
        <v>35</v>
      </c>
      <c r="R139" s="322" t="s">
        <v>26</v>
      </c>
      <c r="S139" s="322" t="s">
        <v>28</v>
      </c>
      <c r="T139" s="321" t="s">
        <v>27</v>
      </c>
      <c r="U139" s="323" t="s">
        <v>28</v>
      </c>
      <c r="V139" s="321" t="s">
        <v>36</v>
      </c>
      <c r="W139" s="325" t="s">
        <v>28</v>
      </c>
      <c r="X139" s="605"/>
    </row>
    <row r="140" spans="2:24" ht="27.75" customHeight="1" thickBot="1">
      <c r="B140" s="302" t="s">
        <v>39</v>
      </c>
      <c r="C140" s="303">
        <f aca="true" t="shared" si="6" ref="C140:E142">C13+C57+C100</f>
        <v>0</v>
      </c>
      <c r="D140" s="303">
        <f t="shared" si="6"/>
        <v>0</v>
      </c>
      <c r="E140" s="303">
        <f t="shared" si="6"/>
        <v>0</v>
      </c>
      <c r="F140" s="303">
        <f>D140+E140</f>
        <v>0</v>
      </c>
      <c r="G140" s="303">
        <f>G13+G57+G100</f>
        <v>0</v>
      </c>
      <c r="H140" s="304">
        <f>IF(F140&lt;&gt;0,PRODUCT(G140/F140,100),"")</f>
      </c>
      <c r="I140" s="303">
        <f aca="true" t="shared" si="7" ref="I140:K142">I13+I57+I100</f>
        <v>0</v>
      </c>
      <c r="J140" s="303">
        <f t="shared" si="7"/>
        <v>0</v>
      </c>
      <c r="K140" s="303">
        <f t="shared" si="7"/>
        <v>0</v>
      </c>
      <c r="L140" s="303">
        <f>SUM(I140:K140)</f>
        <v>0</v>
      </c>
      <c r="M140" s="305">
        <f>IF(F140&lt;&gt;0,PRODUCT(L140/F140,100),"")</f>
      </c>
      <c r="N140" s="303">
        <f aca="true" t="shared" si="8" ref="N140:Q142">N13+N57+N100</f>
        <v>0</v>
      </c>
      <c r="O140" s="303">
        <f t="shared" si="8"/>
        <v>0</v>
      </c>
      <c r="P140" s="303">
        <f t="shared" si="8"/>
        <v>0</v>
      </c>
      <c r="Q140" s="303">
        <f t="shared" si="8"/>
        <v>0</v>
      </c>
      <c r="R140" s="303">
        <f>SUM(N140:Q140)</f>
        <v>0</v>
      </c>
      <c r="S140" s="304">
        <f>IF(F140&lt;&gt;0,PRODUCT(R140/F140,100),"")</f>
      </c>
      <c r="T140" s="303">
        <f>T13+T57+T100</f>
        <v>0</v>
      </c>
      <c r="U140" s="303">
        <f>IF(F140&lt;&gt;0,PRODUCT(T140/F140,100),"")</f>
      </c>
      <c r="V140" s="303">
        <f>SUM(F140,-(R140+T140))</f>
        <v>0</v>
      </c>
      <c r="W140" s="303">
        <f>IF(F140&lt;&gt;0,PRODUCT(V140/F140,100),"")</f>
      </c>
      <c r="X140" s="306">
        <f>IF(F140&lt;&gt;0,SUM(N140*5,O140*4,P140*3,Q140*2,T140)/(F140-V140),"")</f>
      </c>
    </row>
    <row r="141" spans="2:24" ht="27.75" customHeight="1" thickBot="1">
      <c r="B141" s="302" t="s">
        <v>41</v>
      </c>
      <c r="C141" s="303">
        <f t="shared" si="6"/>
        <v>0</v>
      </c>
      <c r="D141" s="303">
        <f t="shared" si="6"/>
        <v>0</v>
      </c>
      <c r="E141" s="303">
        <f t="shared" si="6"/>
        <v>0</v>
      </c>
      <c r="F141" s="303">
        <f>D141+E141</f>
        <v>0</v>
      </c>
      <c r="G141" s="303">
        <f>G14+G58+G101</f>
        <v>0</v>
      </c>
      <c r="H141" s="304">
        <f>IF(F141&lt;&gt;0,PRODUCT(G141/F141,100),"")</f>
      </c>
      <c r="I141" s="303">
        <f t="shared" si="7"/>
        <v>0</v>
      </c>
      <c r="J141" s="303">
        <f t="shared" si="7"/>
        <v>0</v>
      </c>
      <c r="K141" s="303">
        <f t="shared" si="7"/>
        <v>0</v>
      </c>
      <c r="L141" s="303">
        <f>SUM(I141:K141)</f>
        <v>0</v>
      </c>
      <c r="M141" s="305">
        <f>IF(F141&lt;&gt;0,PRODUCT(L141/F141,100),"")</f>
      </c>
      <c r="N141" s="303">
        <f t="shared" si="8"/>
        <v>0</v>
      </c>
      <c r="O141" s="303">
        <f t="shared" si="8"/>
        <v>0</v>
      </c>
      <c r="P141" s="303">
        <f t="shared" si="8"/>
        <v>0</v>
      </c>
      <c r="Q141" s="303">
        <f t="shared" si="8"/>
        <v>0</v>
      </c>
      <c r="R141" s="303">
        <f>SUM(N141:Q141)</f>
        <v>0</v>
      </c>
      <c r="S141" s="304">
        <f>IF(F141&lt;&gt;0,PRODUCT(R141/F141,100),"")</f>
      </c>
      <c r="T141" s="303">
        <f>T14+T58+T101</f>
        <v>0</v>
      </c>
      <c r="U141" s="303">
        <f>IF(F141&lt;&gt;0,PRODUCT(T141/F141,100),"")</f>
      </c>
      <c r="V141" s="303">
        <f>SUM(F141,-(R141+T141))</f>
        <v>0</v>
      </c>
      <c r="W141" s="303">
        <f>IF(F141&lt;&gt;0,PRODUCT(V141/F141,100),"")</f>
      </c>
      <c r="X141" s="306">
        <f>IF(F141&lt;&gt;0,SUM(N141*5,O141*4,P141*3,Q141*2,T141)/(F141-V141),"")</f>
      </c>
    </row>
    <row r="142" spans="2:24" ht="27.75" customHeight="1" thickBot="1">
      <c r="B142" s="302" t="s">
        <v>43</v>
      </c>
      <c r="C142" s="303">
        <f t="shared" si="6"/>
        <v>0</v>
      </c>
      <c r="D142" s="303">
        <f t="shared" si="6"/>
        <v>0</v>
      </c>
      <c r="E142" s="303">
        <f t="shared" si="6"/>
        <v>0</v>
      </c>
      <c r="F142" s="303">
        <f>D142+E142</f>
        <v>0</v>
      </c>
      <c r="G142" s="303">
        <f>G15+G59+G102</f>
        <v>0</v>
      </c>
      <c r="H142" s="304">
        <f>IF(F142&lt;&gt;0,PRODUCT(G142/F142,100),"")</f>
      </c>
      <c r="I142" s="303">
        <f t="shared" si="7"/>
        <v>0</v>
      </c>
      <c r="J142" s="303">
        <f t="shared" si="7"/>
        <v>0</v>
      </c>
      <c r="K142" s="303">
        <f t="shared" si="7"/>
        <v>0</v>
      </c>
      <c r="L142" s="303">
        <f>SUM(I142:K142)</f>
        <v>0</v>
      </c>
      <c r="M142" s="305">
        <f>IF(F142&lt;&gt;0,PRODUCT(L142/F142,100),"")</f>
      </c>
      <c r="N142" s="303">
        <f t="shared" si="8"/>
        <v>0</v>
      </c>
      <c r="O142" s="303">
        <f t="shared" si="8"/>
        <v>0</v>
      </c>
      <c r="P142" s="303">
        <f t="shared" si="8"/>
        <v>0</v>
      </c>
      <c r="Q142" s="303">
        <f t="shared" si="8"/>
        <v>0</v>
      </c>
      <c r="R142" s="303">
        <f>SUM(N142:Q142)</f>
        <v>0</v>
      </c>
      <c r="S142" s="304">
        <f>IF(F142&lt;&gt;0,PRODUCT(R142/F142,100),"")</f>
      </c>
      <c r="T142" s="303">
        <f>T15+T59+T102</f>
        <v>0</v>
      </c>
      <c r="U142" s="303">
        <f>IF(F142&lt;&gt;0,PRODUCT(T142/F142,100),"")</f>
      </c>
      <c r="V142" s="303">
        <f>SUM(F142,-(R142+T142))</f>
        <v>0</v>
      </c>
      <c r="W142" s="303">
        <f>IF(F142&lt;&gt;0,PRODUCT(V142/F142,100),"")</f>
      </c>
      <c r="X142" s="306">
        <f>IF(F142&lt;&gt;0,SUM(N142*5,O142*4,P142*3,Q142*2,T142)/(F142-V142),"")</f>
      </c>
    </row>
    <row r="143" spans="2:24" ht="27.75" customHeight="1" thickBot="1">
      <c r="B143" s="307" t="s">
        <v>45</v>
      </c>
      <c r="C143" s="308">
        <f>C16+C60</f>
        <v>0</v>
      </c>
      <c r="D143" s="308">
        <f aca="true" t="shared" si="9" ref="D143:K143">D16+D60</f>
        <v>0</v>
      </c>
      <c r="E143" s="308">
        <f t="shared" si="9"/>
        <v>0</v>
      </c>
      <c r="F143" s="308">
        <f>D143+E143</f>
        <v>0</v>
      </c>
      <c r="G143" s="308">
        <f t="shared" si="9"/>
        <v>0</v>
      </c>
      <c r="H143" s="309">
        <f>IF(F143&lt;&gt;0,PRODUCT(G143/F143,100),"")</f>
      </c>
      <c r="I143" s="308">
        <f t="shared" si="9"/>
        <v>0</v>
      </c>
      <c r="J143" s="308">
        <f t="shared" si="9"/>
        <v>0</v>
      </c>
      <c r="K143" s="308">
        <f t="shared" si="9"/>
        <v>0</v>
      </c>
      <c r="L143" s="308">
        <f>SUM(I143:K143)</f>
        <v>0</v>
      </c>
      <c r="M143" s="310">
        <f>IF(F143&lt;&gt;0,PRODUCT(L143/F143,100),"")</f>
      </c>
      <c r="N143" s="308">
        <f>N16+N60</f>
        <v>0</v>
      </c>
      <c r="O143" s="308">
        <f>O16+O60</f>
        <v>0</v>
      </c>
      <c r="P143" s="308">
        <f>P16+P60</f>
        <v>0</v>
      </c>
      <c r="Q143" s="308">
        <f>Q16+Q60</f>
        <v>0</v>
      </c>
      <c r="R143" s="308">
        <f>SUM(N143:Q143)</f>
        <v>0</v>
      </c>
      <c r="S143" s="309">
        <f>IF(F143&lt;&gt;0,PRODUCT(R143/F143,100),"")</f>
      </c>
      <c r="T143" s="308">
        <f>T16+T60</f>
        <v>0</v>
      </c>
      <c r="U143" s="308">
        <f>IF(F143&lt;&gt;0,PRODUCT(T143/F143,100),"")</f>
      </c>
      <c r="V143" s="308">
        <f>V16+V60</f>
        <v>0</v>
      </c>
      <c r="W143" s="303">
        <f>IF(F143&lt;&gt;0,PRODUCT(V143/F143,100),"")</f>
      </c>
      <c r="X143" s="311">
        <f>IF(F143&lt;&gt;0,SUM(N143*5,O143*4,P143*3,Q143*2,T143)/(F143-V143),"")</f>
      </c>
    </row>
    <row r="144" spans="2:24" ht="27.75" customHeight="1" thickBot="1" thickTop="1">
      <c r="B144" s="343" t="s">
        <v>99</v>
      </c>
      <c r="C144" s="344">
        <f>SUM(C140:C143)</f>
        <v>0</v>
      </c>
      <c r="D144" s="344">
        <f>SUM(D140:D143)</f>
        <v>0</v>
      </c>
      <c r="E144" s="344">
        <f>SUM(E140:E143)</f>
        <v>0</v>
      </c>
      <c r="F144" s="344">
        <f>SUM(F140:F143)</f>
        <v>0</v>
      </c>
      <c r="G144" s="344">
        <f>SUM(G140:G143)</f>
        <v>0</v>
      </c>
      <c r="H144" s="347">
        <f>IF(F144&lt;&gt;0,PRODUCT(G144/F144,100),"")</f>
      </c>
      <c r="I144" s="344">
        <f>SUM(I140:I143)</f>
        <v>0</v>
      </c>
      <c r="J144" s="344">
        <f>SUM(J140:J143)</f>
        <v>0</v>
      </c>
      <c r="K144" s="344">
        <f>SUM(K140:K143)</f>
        <v>0</v>
      </c>
      <c r="L144" s="344">
        <f>SUM(I144:K144)</f>
        <v>0</v>
      </c>
      <c r="M144" s="348">
        <f>IF(F144&lt;&gt;0,PRODUCT(L144/F144,100),"")</f>
      </c>
      <c r="N144" s="344">
        <f>SUM(N140:N143)</f>
        <v>0</v>
      </c>
      <c r="O144" s="344">
        <f>SUM(O140:O143)</f>
        <v>0</v>
      </c>
      <c r="P144" s="344">
        <f>SUM(P140:P143)</f>
        <v>0</v>
      </c>
      <c r="Q144" s="344">
        <f>SUM(Q140:Q143)</f>
        <v>0</v>
      </c>
      <c r="R144" s="344">
        <f>SUM(N144:Q144)</f>
        <v>0</v>
      </c>
      <c r="S144" s="349">
        <f>IF(F144&lt;&gt;0,PRODUCT(R144/F144,100),"")</f>
      </c>
      <c r="T144" s="344">
        <f>SUM(T140:T143)</f>
        <v>0</v>
      </c>
      <c r="U144" s="349">
        <f>IF(F144&lt;&gt;0,PRODUCT(T144/F144,100),"")</f>
      </c>
      <c r="V144" s="344">
        <f>SUM(V140:V143)</f>
        <v>0</v>
      </c>
      <c r="W144" s="344">
        <f>IF(F144&lt;&gt;0,PRODUCT(V144/F144,100),"")</f>
      </c>
      <c r="X144" s="349">
        <f>IF(F144&lt;&gt;0,SUM(N144*5,O144*4,P144*3,Q144*2,T144)/(F144-V144),"")</f>
      </c>
    </row>
    <row r="145" ht="15">
      <c r="C145" s="333" t="s">
        <v>120</v>
      </c>
    </row>
    <row r="146" spans="9:12" ht="21">
      <c r="I146" s="312"/>
      <c r="L146" s="298" t="s">
        <v>100</v>
      </c>
    </row>
    <row r="147" spans="9:12" ht="15.75">
      <c r="I147" s="313"/>
      <c r="L147" s="299" t="s">
        <v>109</v>
      </c>
    </row>
    <row r="148" spans="8:16" ht="15.75">
      <c r="H148" s="6" t="s">
        <v>103</v>
      </c>
      <c r="I148" s="565" t="str">
        <f>I133</f>
        <v>KRAJU</v>
      </c>
      <c r="J148" s="565"/>
      <c r="K148" s="378" t="s">
        <v>3</v>
      </c>
      <c r="L148" s="378"/>
      <c r="M148" s="565" t="str">
        <f>M133</f>
        <v>2017/18</v>
      </c>
      <c r="N148" s="565"/>
      <c r="O148" s="378" t="s">
        <v>4</v>
      </c>
      <c r="P148" s="378"/>
    </row>
    <row r="149" ht="15">
      <c r="L149" s="300"/>
    </row>
    <row r="150" spans="11:13" ht="15.75">
      <c r="K150" s="565" t="str">
        <f>K135</f>
        <v>ZBIRNA</v>
      </c>
      <c r="L150" s="565"/>
      <c r="M150" s="565"/>
    </row>
    <row r="151" ht="15.75" thickBot="1">
      <c r="L151" s="301" t="s">
        <v>102</v>
      </c>
    </row>
    <row r="152" spans="3:22" ht="16.5" thickBot="1">
      <c r="C152" s="600" t="s">
        <v>8</v>
      </c>
      <c r="D152" s="603" t="s">
        <v>9</v>
      </c>
      <c r="E152" s="625" t="s">
        <v>10</v>
      </c>
      <c r="F152" s="626"/>
      <c r="G152" s="627"/>
      <c r="H152" s="625" t="s">
        <v>96</v>
      </c>
      <c r="I152" s="626"/>
      <c r="J152" s="627"/>
      <c r="K152" s="625" t="s">
        <v>97</v>
      </c>
      <c r="L152" s="626"/>
      <c r="M152" s="626"/>
      <c r="N152" s="626"/>
      <c r="O152" s="627"/>
      <c r="P152" s="625" t="s">
        <v>98</v>
      </c>
      <c r="Q152" s="626"/>
      <c r="R152" s="626"/>
      <c r="S152" s="626"/>
      <c r="T152" s="626"/>
      <c r="U152" s="627"/>
      <c r="V152" s="631" t="s">
        <v>80</v>
      </c>
    </row>
    <row r="153" spans="3:22" ht="51.75" thickBot="1">
      <c r="C153" s="601"/>
      <c r="D153" s="604"/>
      <c r="E153" s="326" t="s">
        <v>24</v>
      </c>
      <c r="F153" s="326" t="s">
        <v>25</v>
      </c>
      <c r="G153" s="326" t="s">
        <v>65</v>
      </c>
      <c r="H153" s="327" t="s">
        <v>67</v>
      </c>
      <c r="I153" s="327" t="s">
        <v>68</v>
      </c>
      <c r="J153" s="327" t="s">
        <v>65</v>
      </c>
      <c r="K153" s="327" t="s">
        <v>69</v>
      </c>
      <c r="L153" s="327" t="s">
        <v>70</v>
      </c>
      <c r="M153" s="327" t="s">
        <v>71</v>
      </c>
      <c r="N153" s="327" t="s">
        <v>72</v>
      </c>
      <c r="O153" s="327" t="s">
        <v>73</v>
      </c>
      <c r="P153" s="327" t="s">
        <v>74</v>
      </c>
      <c r="Q153" s="327" t="s">
        <v>75</v>
      </c>
      <c r="R153" s="327" t="s">
        <v>76</v>
      </c>
      <c r="S153" s="327" t="s">
        <v>77</v>
      </c>
      <c r="T153" s="327" t="s">
        <v>78</v>
      </c>
      <c r="U153" s="327" t="s">
        <v>79</v>
      </c>
      <c r="V153" s="632"/>
    </row>
    <row r="154" spans="3:22" ht="27.75" customHeight="1" thickBot="1">
      <c r="C154" s="314" t="s">
        <v>39</v>
      </c>
      <c r="D154" s="315">
        <f aca="true" t="shared" si="10" ref="D154:F157">C140</f>
        <v>0</v>
      </c>
      <c r="E154" s="316">
        <f t="shared" si="10"/>
        <v>0</v>
      </c>
      <c r="F154" s="316">
        <f t="shared" si="10"/>
        <v>0</v>
      </c>
      <c r="G154" s="316">
        <f>E154+F154</f>
        <v>0</v>
      </c>
      <c r="H154" s="316">
        <f aca="true" t="shared" si="11" ref="H154:I156">H27+H71+H113</f>
        <v>0</v>
      </c>
      <c r="I154" s="316">
        <f t="shared" si="11"/>
        <v>0</v>
      </c>
      <c r="J154" s="316">
        <f>H154+I154</f>
        <v>0</v>
      </c>
      <c r="K154" s="316">
        <f aca="true" t="shared" si="12" ref="K154:V154">K27+K71+K113</f>
        <v>0</v>
      </c>
      <c r="L154" s="316">
        <f t="shared" si="12"/>
        <v>0</v>
      </c>
      <c r="M154" s="316">
        <f t="shared" si="12"/>
        <v>0</v>
      </c>
      <c r="N154" s="316">
        <f t="shared" si="12"/>
        <v>0</v>
      </c>
      <c r="O154" s="316">
        <f t="shared" si="12"/>
        <v>0</v>
      </c>
      <c r="P154" s="316">
        <f t="shared" si="12"/>
        <v>0</v>
      </c>
      <c r="Q154" s="316">
        <f t="shared" si="12"/>
        <v>0</v>
      </c>
      <c r="R154" s="316">
        <f t="shared" si="12"/>
        <v>0</v>
      </c>
      <c r="S154" s="316">
        <f t="shared" si="12"/>
        <v>0</v>
      </c>
      <c r="T154" s="316">
        <f t="shared" si="12"/>
        <v>0</v>
      </c>
      <c r="U154" s="316">
        <f t="shared" si="12"/>
        <v>0</v>
      </c>
      <c r="V154" s="316">
        <f t="shared" si="12"/>
        <v>0</v>
      </c>
    </row>
    <row r="155" spans="3:22" ht="27.75" customHeight="1" thickBot="1">
      <c r="C155" s="317" t="s">
        <v>41</v>
      </c>
      <c r="D155" s="318">
        <f t="shared" si="10"/>
        <v>0</v>
      </c>
      <c r="E155" s="303">
        <f t="shared" si="10"/>
        <v>0</v>
      </c>
      <c r="F155" s="303">
        <f t="shared" si="10"/>
        <v>0</v>
      </c>
      <c r="G155" s="303">
        <f>E155+F155</f>
        <v>0</v>
      </c>
      <c r="H155" s="303">
        <f t="shared" si="11"/>
        <v>0</v>
      </c>
      <c r="I155" s="303">
        <f t="shared" si="11"/>
        <v>0</v>
      </c>
      <c r="J155" s="303">
        <f>H155+I155</f>
        <v>0</v>
      </c>
      <c r="K155" s="303">
        <f aca="true" t="shared" si="13" ref="K155:V155">K28+K72+K114</f>
        <v>0</v>
      </c>
      <c r="L155" s="303">
        <f t="shared" si="13"/>
        <v>0</v>
      </c>
      <c r="M155" s="303">
        <f t="shared" si="13"/>
        <v>0</v>
      </c>
      <c r="N155" s="303">
        <f t="shared" si="13"/>
        <v>0</v>
      </c>
      <c r="O155" s="303">
        <f t="shared" si="13"/>
        <v>0</v>
      </c>
      <c r="P155" s="303">
        <f t="shared" si="13"/>
        <v>0</v>
      </c>
      <c r="Q155" s="303">
        <f t="shared" si="13"/>
        <v>0</v>
      </c>
      <c r="R155" s="303">
        <f t="shared" si="13"/>
        <v>0</v>
      </c>
      <c r="S155" s="303">
        <f t="shared" si="13"/>
        <v>0</v>
      </c>
      <c r="T155" s="303">
        <f t="shared" si="13"/>
        <v>0</v>
      </c>
      <c r="U155" s="303">
        <f t="shared" si="13"/>
        <v>0</v>
      </c>
      <c r="V155" s="303">
        <f t="shared" si="13"/>
        <v>0</v>
      </c>
    </row>
    <row r="156" spans="3:22" ht="27.75" customHeight="1" thickBot="1">
      <c r="C156" s="317" t="s">
        <v>43</v>
      </c>
      <c r="D156" s="318">
        <f t="shared" si="10"/>
        <v>0</v>
      </c>
      <c r="E156" s="303">
        <f t="shared" si="10"/>
        <v>0</v>
      </c>
      <c r="F156" s="303">
        <f t="shared" si="10"/>
        <v>0</v>
      </c>
      <c r="G156" s="303">
        <f>E156+F156</f>
        <v>0</v>
      </c>
      <c r="H156" s="303">
        <f t="shared" si="11"/>
        <v>0</v>
      </c>
      <c r="I156" s="303">
        <f t="shared" si="11"/>
        <v>0</v>
      </c>
      <c r="J156" s="303">
        <f>H156+I156</f>
        <v>0</v>
      </c>
      <c r="K156" s="303">
        <f aca="true" t="shared" si="14" ref="K156:V156">K29+K73+K115</f>
        <v>0</v>
      </c>
      <c r="L156" s="303">
        <f t="shared" si="14"/>
        <v>0</v>
      </c>
      <c r="M156" s="303">
        <f t="shared" si="14"/>
        <v>0</v>
      </c>
      <c r="N156" s="303">
        <f t="shared" si="14"/>
        <v>0</v>
      </c>
      <c r="O156" s="303">
        <f t="shared" si="14"/>
        <v>0</v>
      </c>
      <c r="P156" s="303">
        <f t="shared" si="14"/>
        <v>0</v>
      </c>
      <c r="Q156" s="303">
        <f t="shared" si="14"/>
        <v>0</v>
      </c>
      <c r="R156" s="303">
        <f t="shared" si="14"/>
        <v>0</v>
      </c>
      <c r="S156" s="303">
        <f t="shared" si="14"/>
        <v>0</v>
      </c>
      <c r="T156" s="303">
        <f t="shared" si="14"/>
        <v>0</v>
      </c>
      <c r="U156" s="303">
        <f t="shared" si="14"/>
        <v>0</v>
      </c>
      <c r="V156" s="303">
        <f t="shared" si="14"/>
        <v>0</v>
      </c>
    </row>
    <row r="157" spans="3:22" ht="27.75" customHeight="1" thickBot="1">
      <c r="C157" s="319" t="s">
        <v>45</v>
      </c>
      <c r="D157" s="320">
        <f t="shared" si="10"/>
        <v>0</v>
      </c>
      <c r="E157" s="308">
        <f t="shared" si="10"/>
        <v>0</v>
      </c>
      <c r="F157" s="308">
        <f t="shared" si="10"/>
        <v>0</v>
      </c>
      <c r="G157" s="308">
        <f>E157+F157</f>
        <v>0</v>
      </c>
      <c r="H157" s="308">
        <f>H30+H74</f>
        <v>0</v>
      </c>
      <c r="I157" s="308">
        <f>I30+I74</f>
        <v>0</v>
      </c>
      <c r="J157" s="308">
        <f>H157+I157</f>
        <v>0</v>
      </c>
      <c r="K157" s="308">
        <f aca="true" t="shared" si="15" ref="K157:V157">K30+K74</f>
        <v>0</v>
      </c>
      <c r="L157" s="308">
        <f t="shared" si="15"/>
        <v>0</v>
      </c>
      <c r="M157" s="308">
        <f t="shared" si="15"/>
        <v>0</v>
      </c>
      <c r="N157" s="308">
        <f t="shared" si="15"/>
        <v>0</v>
      </c>
      <c r="O157" s="308">
        <f t="shared" si="15"/>
        <v>0</v>
      </c>
      <c r="P157" s="308">
        <f t="shared" si="15"/>
        <v>0</v>
      </c>
      <c r="Q157" s="308">
        <f t="shared" si="15"/>
        <v>0</v>
      </c>
      <c r="R157" s="308">
        <f t="shared" si="15"/>
        <v>0</v>
      </c>
      <c r="S157" s="308">
        <f t="shared" si="15"/>
        <v>0</v>
      </c>
      <c r="T157" s="308">
        <f t="shared" si="15"/>
        <v>0</v>
      </c>
      <c r="U157" s="308">
        <f t="shared" si="15"/>
        <v>0</v>
      </c>
      <c r="V157" s="308">
        <f t="shared" si="15"/>
        <v>0</v>
      </c>
    </row>
    <row r="158" spans="3:22" ht="27.75" customHeight="1" thickBot="1" thickTop="1">
      <c r="C158" s="343" t="s">
        <v>99</v>
      </c>
      <c r="D158" s="346">
        <f>C144</f>
        <v>0</v>
      </c>
      <c r="E158" s="344">
        <f>SUM(E154:E157)</f>
        <v>0</v>
      </c>
      <c r="F158" s="344">
        <f>SUM(F154:F157)</f>
        <v>0</v>
      </c>
      <c r="G158" s="344">
        <f>E158+F158</f>
        <v>0</v>
      </c>
      <c r="H158" s="344">
        <f>SUM(H154:H157)</f>
        <v>0</v>
      </c>
      <c r="I158" s="344">
        <f>SUM(I154:I157)</f>
        <v>0</v>
      </c>
      <c r="J158" s="344">
        <f>H158+I158</f>
        <v>0</v>
      </c>
      <c r="K158" s="344">
        <f aca="true" t="shared" si="16" ref="K158:V158">SUM(K154:K157)</f>
        <v>0</v>
      </c>
      <c r="L158" s="344">
        <f t="shared" si="16"/>
        <v>0</v>
      </c>
      <c r="M158" s="344">
        <f t="shared" si="16"/>
        <v>0</v>
      </c>
      <c r="N158" s="344">
        <f t="shared" si="16"/>
        <v>0</v>
      </c>
      <c r="O158" s="344">
        <f t="shared" si="16"/>
        <v>0</v>
      </c>
      <c r="P158" s="344">
        <f t="shared" si="16"/>
        <v>0</v>
      </c>
      <c r="Q158" s="344">
        <f t="shared" si="16"/>
        <v>0</v>
      </c>
      <c r="R158" s="344">
        <f t="shared" si="16"/>
        <v>0</v>
      </c>
      <c r="S158" s="344">
        <f t="shared" si="16"/>
        <v>0</v>
      </c>
      <c r="T158" s="344">
        <f t="shared" si="16"/>
        <v>0</v>
      </c>
      <c r="U158" s="345">
        <f t="shared" si="16"/>
        <v>0</v>
      </c>
      <c r="V158" s="344">
        <f t="shared" si="16"/>
        <v>0</v>
      </c>
    </row>
    <row r="159" ht="15">
      <c r="C159" s="333" t="s">
        <v>120</v>
      </c>
    </row>
    <row r="163" ht="15">
      <c r="S163" s="3" t="s">
        <v>113</v>
      </c>
    </row>
    <row r="164" spans="17:21" ht="32.25" customHeight="1">
      <c r="Q164" s="566" t="s">
        <v>115</v>
      </c>
      <c r="R164" s="566"/>
      <c r="S164" s="566"/>
      <c r="T164" s="566"/>
      <c r="U164" s="566"/>
    </row>
    <row r="172" spans="8:15" ht="18.75">
      <c r="H172" s="635" t="s">
        <v>117</v>
      </c>
      <c r="I172" s="635"/>
      <c r="J172" s="635"/>
      <c r="K172" s="635"/>
      <c r="L172" s="635"/>
      <c r="M172" s="635"/>
      <c r="N172" s="635"/>
      <c r="O172" s="635"/>
    </row>
    <row r="174" spans="8:16" ht="15.75">
      <c r="H174" s="6" t="s">
        <v>103</v>
      </c>
      <c r="I174" s="565" t="str">
        <f>I6</f>
        <v>KRAJU</v>
      </c>
      <c r="J174" s="565"/>
      <c r="K174" s="378" t="s">
        <v>3</v>
      </c>
      <c r="L174" s="378"/>
      <c r="M174" s="565" t="str">
        <f>M6</f>
        <v>2017/18</v>
      </c>
      <c r="N174" s="565"/>
      <c r="O174" s="378" t="s">
        <v>4</v>
      </c>
      <c r="P174" s="378"/>
    </row>
    <row r="176" spans="6:17" ht="15.75">
      <c r="F176" s="329"/>
      <c r="G176" s="329"/>
      <c r="H176" s="329"/>
      <c r="I176" s="329"/>
      <c r="J176" s="330"/>
      <c r="K176" s="330"/>
      <c r="L176" s="330"/>
      <c r="M176" s="330"/>
      <c r="N176" s="330"/>
      <c r="O176" s="330"/>
      <c r="P176" s="329"/>
      <c r="Q176" s="329"/>
    </row>
    <row r="177" spans="6:17" ht="15" customHeight="1">
      <c r="F177" s="329"/>
      <c r="G177" s="329"/>
      <c r="H177" s="329"/>
      <c r="I177" s="329"/>
      <c r="J177" s="330"/>
      <c r="K177" s="330"/>
      <c r="L177" s="330"/>
      <c r="M177" s="330"/>
      <c r="N177" s="330"/>
      <c r="O177" s="330"/>
      <c r="P177" s="329"/>
      <c r="Q177" s="329"/>
    </row>
    <row r="178" spans="6:17" ht="16.5" thickBot="1">
      <c r="F178" s="331"/>
      <c r="G178" s="329"/>
      <c r="H178" s="331"/>
      <c r="I178" s="329"/>
      <c r="J178" s="332"/>
      <c r="K178" s="332"/>
      <c r="L178" s="332"/>
      <c r="M178" s="332"/>
      <c r="N178" s="332"/>
      <c r="O178" s="329"/>
      <c r="P178" s="331"/>
      <c r="Q178" s="331"/>
    </row>
    <row r="179" spans="5:18" ht="15">
      <c r="E179" s="643" t="s">
        <v>54</v>
      </c>
      <c r="F179" s="644"/>
      <c r="G179" s="636" t="s">
        <v>118</v>
      </c>
      <c r="H179" s="628" t="s">
        <v>56</v>
      </c>
      <c r="I179" s="628" t="s">
        <v>57</v>
      </c>
      <c r="J179" s="639" t="s">
        <v>58</v>
      </c>
      <c r="K179" s="639"/>
      <c r="L179" s="639"/>
      <c r="M179" s="639"/>
      <c r="N179" s="639"/>
      <c r="O179" s="639"/>
      <c r="P179" s="628" t="s">
        <v>59</v>
      </c>
      <c r="Q179" s="628" t="s">
        <v>60</v>
      </c>
      <c r="R179" s="640" t="s">
        <v>28</v>
      </c>
    </row>
    <row r="180" spans="5:18" ht="33" customHeight="1">
      <c r="E180" s="645"/>
      <c r="F180" s="646"/>
      <c r="G180" s="637"/>
      <c r="H180" s="629"/>
      <c r="I180" s="629"/>
      <c r="J180" s="633" t="s">
        <v>61</v>
      </c>
      <c r="K180" s="629" t="s">
        <v>62</v>
      </c>
      <c r="L180" s="633" t="s">
        <v>63</v>
      </c>
      <c r="M180" s="633" t="s">
        <v>64</v>
      </c>
      <c r="N180" s="633" t="s">
        <v>65</v>
      </c>
      <c r="O180" s="633" t="s">
        <v>28</v>
      </c>
      <c r="P180" s="629"/>
      <c r="Q180" s="629"/>
      <c r="R180" s="641"/>
    </row>
    <row r="181" spans="5:18" ht="33" customHeight="1" thickBot="1">
      <c r="E181" s="647"/>
      <c r="F181" s="648"/>
      <c r="G181" s="638"/>
      <c r="H181" s="630"/>
      <c r="I181" s="630"/>
      <c r="J181" s="634"/>
      <c r="K181" s="630"/>
      <c r="L181" s="634"/>
      <c r="M181" s="634"/>
      <c r="N181" s="634"/>
      <c r="O181" s="634"/>
      <c r="P181" s="630"/>
      <c r="Q181" s="630"/>
      <c r="R181" s="642"/>
    </row>
    <row r="182" spans="5:18" ht="33" customHeight="1" thickTop="1">
      <c r="E182" s="649" t="s">
        <v>104</v>
      </c>
      <c r="F182" s="650"/>
      <c r="G182" s="369">
        <f>ObrazacUspjeh_Izostanci!E80</f>
        <v>0</v>
      </c>
      <c r="H182" s="335">
        <f>ObrazacUspjeh_Izostanci!F80</f>
        <v>0</v>
      </c>
      <c r="I182" s="335">
        <f>ObrazacUspjeh_Izostanci!G80</f>
        <v>0</v>
      </c>
      <c r="J182" s="335">
        <f>ObrazacUspjeh_Izostanci!H80</f>
        <v>0</v>
      </c>
      <c r="K182" s="335">
        <f>ObrazacUspjeh_Izostanci!I80</f>
        <v>0</v>
      </c>
      <c r="L182" s="335">
        <f>ObrazacUspjeh_Izostanci!J80</f>
        <v>0</v>
      </c>
      <c r="M182" s="335">
        <f>ObrazacUspjeh_Izostanci!K80</f>
        <v>0</v>
      </c>
      <c r="N182" s="207">
        <f>SUM(J182:M182)</f>
        <v>0</v>
      </c>
      <c r="O182" s="207">
        <f aca="true" t="shared" si="17" ref="O182:O187">IF(H182&lt;&gt;0,N182/H182*100,)</f>
        <v>0</v>
      </c>
      <c r="P182" s="335">
        <f>ObrazacUspjeh_Izostanci!N80</f>
        <v>0</v>
      </c>
      <c r="Q182" s="335">
        <f>ObrazacUspjeh_Izostanci!O80</f>
        <v>0</v>
      </c>
      <c r="R182" s="208">
        <f aca="true" t="shared" si="18" ref="R182:R187">IF(H182&lt;&gt;0,Q182/H182*100,)</f>
        <v>0</v>
      </c>
    </row>
    <row r="183" spans="5:18" ht="33" customHeight="1">
      <c r="E183" s="651" t="s">
        <v>105</v>
      </c>
      <c r="F183" s="652"/>
      <c r="G183" s="365">
        <f>ObrazacUspjeh_Izostanci!E87</f>
        <v>0</v>
      </c>
      <c r="H183" s="366">
        <f>ObrazacUspjeh_Izostanci!F87</f>
        <v>0</v>
      </c>
      <c r="I183" s="366">
        <f>ObrazacUspjeh_Izostanci!G87</f>
        <v>0</v>
      </c>
      <c r="J183" s="366">
        <f>ObrazacUspjeh_Izostanci!H87</f>
        <v>0</v>
      </c>
      <c r="K183" s="366">
        <f>ObrazacUspjeh_Izostanci!I87</f>
        <v>0</v>
      </c>
      <c r="L183" s="366">
        <f>ObrazacUspjeh_Izostanci!J87</f>
        <v>0</v>
      </c>
      <c r="M183" s="366">
        <f>ObrazacUspjeh_Izostanci!K87</f>
        <v>0</v>
      </c>
      <c r="N183" s="358">
        <f>SUM(J183:M183)</f>
        <v>0</v>
      </c>
      <c r="O183" s="358">
        <f t="shared" si="17"/>
        <v>0</v>
      </c>
      <c r="P183" s="366">
        <f>ObrazacUspjeh_Izostanci!N87</f>
        <v>0</v>
      </c>
      <c r="Q183" s="366">
        <f>ObrazacUspjeh_Izostanci!O87</f>
        <v>0</v>
      </c>
      <c r="R183" s="359">
        <f t="shared" si="18"/>
        <v>0</v>
      </c>
    </row>
    <row r="184" spans="5:18" ht="33" customHeight="1">
      <c r="E184" s="653"/>
      <c r="F184" s="654"/>
      <c r="G184" s="356"/>
      <c r="H184" s="357"/>
      <c r="I184" s="357"/>
      <c r="J184" s="357"/>
      <c r="K184" s="357"/>
      <c r="L184" s="357"/>
      <c r="M184" s="357"/>
      <c r="N184" s="358">
        <f>SUM(J184:M184)</f>
        <v>0</v>
      </c>
      <c r="O184" s="358">
        <f t="shared" si="17"/>
        <v>0</v>
      </c>
      <c r="P184" s="357"/>
      <c r="Q184" s="357"/>
      <c r="R184" s="359">
        <f t="shared" si="18"/>
        <v>0</v>
      </c>
    </row>
    <row r="185" spans="5:18" ht="33" customHeight="1">
      <c r="E185" s="653"/>
      <c r="F185" s="654"/>
      <c r="G185" s="356"/>
      <c r="H185" s="357"/>
      <c r="I185" s="357"/>
      <c r="J185" s="357"/>
      <c r="K185" s="357"/>
      <c r="L185" s="357"/>
      <c r="M185" s="357"/>
      <c r="N185" s="358">
        <f>SUM(J185:M185)</f>
        <v>0</v>
      </c>
      <c r="O185" s="358">
        <f t="shared" si="17"/>
        <v>0</v>
      </c>
      <c r="P185" s="357"/>
      <c r="Q185" s="357"/>
      <c r="R185" s="359">
        <f t="shared" si="18"/>
        <v>0</v>
      </c>
    </row>
    <row r="186" spans="5:18" ht="33" customHeight="1" thickBot="1">
      <c r="E186" s="655" t="s">
        <v>106</v>
      </c>
      <c r="F186" s="656"/>
      <c r="G186" s="367">
        <f>ObrazacUspjeh_Izostanci!E94</f>
        <v>0</v>
      </c>
      <c r="H186" s="368">
        <f>ObrazacUspjeh_Izostanci!F94</f>
        <v>0</v>
      </c>
      <c r="I186" s="368">
        <f>ObrazacUspjeh_Izostanci!G94</f>
        <v>0</v>
      </c>
      <c r="J186" s="368">
        <f>ObrazacUspjeh_Izostanci!H94</f>
        <v>0</v>
      </c>
      <c r="K186" s="368">
        <f>ObrazacUspjeh_Izostanci!I94</f>
        <v>0</v>
      </c>
      <c r="L186" s="368">
        <f>ObrazacUspjeh_Izostanci!J94</f>
        <v>0</v>
      </c>
      <c r="M186" s="368">
        <f>ObrazacUspjeh_Izostanci!K94</f>
        <v>0</v>
      </c>
      <c r="N186" s="360">
        <f>SUM(J186:M186)</f>
        <v>0</v>
      </c>
      <c r="O186" s="360">
        <f t="shared" si="17"/>
        <v>0</v>
      </c>
      <c r="P186" s="368">
        <f>ObrazacUspjeh_Izostanci!N94</f>
        <v>0</v>
      </c>
      <c r="Q186" s="368">
        <f>ObrazacUspjeh_Izostanci!O94</f>
        <v>0</v>
      </c>
      <c r="R186" s="361">
        <f t="shared" si="18"/>
        <v>0</v>
      </c>
    </row>
    <row r="187" spans="5:18" ht="29.25" customHeight="1" thickBot="1" thickTop="1">
      <c r="E187" s="657" t="s">
        <v>49</v>
      </c>
      <c r="F187" s="658"/>
      <c r="G187" s="362">
        <f>SUM(G182:G186)</f>
        <v>0</v>
      </c>
      <c r="H187" s="362">
        <f aca="true" t="shared" si="19" ref="H187:N187">SUM(H182:H186)</f>
        <v>0</v>
      </c>
      <c r="I187" s="362">
        <f t="shared" si="19"/>
        <v>0</v>
      </c>
      <c r="J187" s="362">
        <f t="shared" si="19"/>
        <v>0</v>
      </c>
      <c r="K187" s="362">
        <f t="shared" si="19"/>
        <v>0</v>
      </c>
      <c r="L187" s="362">
        <f t="shared" si="19"/>
        <v>0</v>
      </c>
      <c r="M187" s="362">
        <f t="shared" si="19"/>
        <v>0</v>
      </c>
      <c r="N187" s="362">
        <f t="shared" si="19"/>
        <v>0</v>
      </c>
      <c r="O187" s="363">
        <f t="shared" si="17"/>
        <v>0</v>
      </c>
      <c r="P187" s="363">
        <f>SUM(P182:P186)</f>
        <v>0</v>
      </c>
      <c r="Q187" s="363">
        <f>SUM(Q182:Q186)</f>
        <v>0</v>
      </c>
      <c r="R187" s="364">
        <f t="shared" si="18"/>
        <v>0</v>
      </c>
    </row>
    <row r="188" ht="15">
      <c r="G188" s="334" t="s">
        <v>119</v>
      </c>
    </row>
    <row r="190" ht="26.25" customHeight="1"/>
    <row r="191" ht="15">
      <c r="P191" s="3" t="s">
        <v>113</v>
      </c>
    </row>
    <row r="192" spans="14:18" ht="25.5" customHeight="1">
      <c r="N192" s="566" t="str">
        <f>Q37</f>
        <v>ime i prezime</v>
      </c>
      <c r="O192" s="566"/>
      <c r="P192" s="566"/>
      <c r="Q192" s="566"/>
      <c r="R192" s="566"/>
    </row>
  </sheetData>
  <sheetProtection selectLockedCells="1"/>
  <mergeCells count="158">
    <mergeCell ref="R179:R181"/>
    <mergeCell ref="N192:R192"/>
    <mergeCell ref="E179:F181"/>
    <mergeCell ref="E182:F182"/>
    <mergeCell ref="E183:F183"/>
    <mergeCell ref="E184:F184"/>
    <mergeCell ref="E185:F185"/>
    <mergeCell ref="E186:F186"/>
    <mergeCell ref="E187:F187"/>
    <mergeCell ref="O180:O181"/>
    <mergeCell ref="O174:P174"/>
    <mergeCell ref="H172:O172"/>
    <mergeCell ref="G179:G181"/>
    <mergeCell ref="H179:H181"/>
    <mergeCell ref="I179:I181"/>
    <mergeCell ref="J179:O179"/>
    <mergeCell ref="P179:P181"/>
    <mergeCell ref="M180:M181"/>
    <mergeCell ref="N180:N181"/>
    <mergeCell ref="I174:J174"/>
    <mergeCell ref="K174:L174"/>
    <mergeCell ref="Q179:Q181"/>
    <mergeCell ref="P152:U152"/>
    <mergeCell ref="V152:V153"/>
    <mergeCell ref="Q164:U164"/>
    <mergeCell ref="J180:J181"/>
    <mergeCell ref="K180:K181"/>
    <mergeCell ref="L180:L181"/>
    <mergeCell ref="M174:N174"/>
    <mergeCell ref="I148:J148"/>
    <mergeCell ref="K148:L148"/>
    <mergeCell ref="M148:N148"/>
    <mergeCell ref="O148:P148"/>
    <mergeCell ref="K150:M150"/>
    <mergeCell ref="C152:C153"/>
    <mergeCell ref="D152:D153"/>
    <mergeCell ref="E152:G152"/>
    <mergeCell ref="H152:J152"/>
    <mergeCell ref="K152:O152"/>
    <mergeCell ref="V137:W138"/>
    <mergeCell ref="X137:X139"/>
    <mergeCell ref="G138:H138"/>
    <mergeCell ref="I138:M138"/>
    <mergeCell ref="N138:S138"/>
    <mergeCell ref="T138:U138"/>
    <mergeCell ref="M133:N133"/>
    <mergeCell ref="O133:P133"/>
    <mergeCell ref="K135:M135"/>
    <mergeCell ref="B137:B139"/>
    <mergeCell ref="C137:C139"/>
    <mergeCell ref="D137:F138"/>
    <mergeCell ref="G137:M137"/>
    <mergeCell ref="N137:U137"/>
    <mergeCell ref="B129:G129"/>
    <mergeCell ref="B130:G130"/>
    <mergeCell ref="C131:E131"/>
    <mergeCell ref="C132:E132"/>
    <mergeCell ref="I133:J133"/>
    <mergeCell ref="K133:L133"/>
    <mergeCell ref="V10:W11"/>
    <mergeCell ref="G11:H11"/>
    <mergeCell ref="I11:M11"/>
    <mergeCell ref="N11:S11"/>
    <mergeCell ref="T11:U11"/>
    <mergeCell ref="C5:E5"/>
    <mergeCell ref="V54:W55"/>
    <mergeCell ref="X54:X56"/>
    <mergeCell ref="I65:J65"/>
    <mergeCell ref="K65:L65"/>
    <mergeCell ref="M65:N65"/>
    <mergeCell ref="O65:P65"/>
    <mergeCell ref="K52:M52"/>
    <mergeCell ref="B54:B56"/>
    <mergeCell ref="C54:C56"/>
    <mergeCell ref="D54:F55"/>
    <mergeCell ref="G54:M54"/>
    <mergeCell ref="N54:U54"/>
    <mergeCell ref="G55:H55"/>
    <mergeCell ref="I55:M55"/>
    <mergeCell ref="N55:S55"/>
    <mergeCell ref="T55:U55"/>
    <mergeCell ref="B46:G46"/>
    <mergeCell ref="B47:G47"/>
    <mergeCell ref="C48:E48"/>
    <mergeCell ref="I50:J50"/>
    <mergeCell ref="K50:L50"/>
    <mergeCell ref="M50:N50"/>
    <mergeCell ref="O50:P50"/>
    <mergeCell ref="C49:E49"/>
    <mergeCell ref="Q37:U37"/>
    <mergeCell ref="X10:X12"/>
    <mergeCell ref="E25:G25"/>
    <mergeCell ref="H25:J25"/>
    <mergeCell ref="K25:O25"/>
    <mergeCell ref="P25:U25"/>
    <mergeCell ref="I21:J21"/>
    <mergeCell ref="K21:L21"/>
    <mergeCell ref="B2:G2"/>
    <mergeCell ref="C25:C26"/>
    <mergeCell ref="D25:D26"/>
    <mergeCell ref="V25:V26"/>
    <mergeCell ref="D10:F11"/>
    <mergeCell ref="O6:P6"/>
    <mergeCell ref="O21:P21"/>
    <mergeCell ref="K23:M23"/>
    <mergeCell ref="B3:G3"/>
    <mergeCell ref="C4:E4"/>
    <mergeCell ref="B10:B12"/>
    <mergeCell ref="C10:C12"/>
    <mergeCell ref="G10:M10"/>
    <mergeCell ref="N10:U10"/>
    <mergeCell ref="I6:J6"/>
    <mergeCell ref="K6:L6"/>
    <mergeCell ref="K8:M8"/>
    <mergeCell ref="M21:N21"/>
    <mergeCell ref="M6:N6"/>
    <mergeCell ref="V69:V70"/>
    <mergeCell ref="B89:G89"/>
    <mergeCell ref="B90:G90"/>
    <mergeCell ref="C91:E91"/>
    <mergeCell ref="K67:M67"/>
    <mergeCell ref="C69:C70"/>
    <mergeCell ref="D69:D70"/>
    <mergeCell ref="E69:G69"/>
    <mergeCell ref="H69:J69"/>
    <mergeCell ref="B97:B99"/>
    <mergeCell ref="C97:C99"/>
    <mergeCell ref="D97:F98"/>
    <mergeCell ref="G97:M97"/>
    <mergeCell ref="N97:U97"/>
    <mergeCell ref="P69:U69"/>
    <mergeCell ref="K69:O69"/>
    <mergeCell ref="C92:E92"/>
    <mergeCell ref="Q81:U81"/>
    <mergeCell ref="G98:H98"/>
    <mergeCell ref="I98:M98"/>
    <mergeCell ref="N98:S98"/>
    <mergeCell ref="T98:U98"/>
    <mergeCell ref="I93:J93"/>
    <mergeCell ref="K93:L93"/>
    <mergeCell ref="M93:N93"/>
    <mergeCell ref="O93:P93"/>
    <mergeCell ref="K95:M95"/>
    <mergeCell ref="V97:W98"/>
    <mergeCell ref="P111:U111"/>
    <mergeCell ref="V111:V112"/>
    <mergeCell ref="I107:J107"/>
    <mergeCell ref="K107:L107"/>
    <mergeCell ref="X97:X99"/>
    <mergeCell ref="M107:N107"/>
    <mergeCell ref="O107:P107"/>
    <mergeCell ref="K109:M109"/>
    <mergeCell ref="Q122:U122"/>
    <mergeCell ref="C111:C112"/>
    <mergeCell ref="D111:D112"/>
    <mergeCell ref="E111:G111"/>
    <mergeCell ref="H111:J111"/>
    <mergeCell ref="K111:O111"/>
  </mergeCells>
  <dataValidations count="3">
    <dataValidation allowBlank="1" showInputMessage="1" showErrorMessage="1" promptTitle="školska godina" prompt="Izaberi školsku godinu" sqref="M6:N6 M21:N21 M50:N50 M65:N65 M93:N93 M107:N107 M148:N148 M174:N174"/>
    <dataValidation type="list" allowBlank="1" showInputMessage="1" showErrorMessage="1" sqref="K95 K52">
      <formula1>$Z$4:$Z$8</formula1>
    </dataValidation>
    <dataValidation type="list" allowBlank="1" showInputMessage="1" showErrorMessage="1" sqref="K8:M8 E182:E183 E186">
      <formula1>$Z$4:$Z$9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2" r:id="rId3"/>
  <ignoredErrors>
    <ignoredError sqref="H17 J154:J158 F140:F143 H140:H144 U144 G116 O187" formula="1"/>
    <ignoredError sqref="G182:G186 M6 I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30">
      <c r="A1" s="3"/>
      <c r="B1" s="288" t="s">
        <v>6</v>
      </c>
      <c r="C1" s="3"/>
    </row>
    <row r="2" spans="1:3" ht="15">
      <c r="A2" s="3"/>
      <c r="B2" s="3"/>
      <c r="C2" s="3"/>
    </row>
    <row r="3" spans="1:3" ht="15">
      <c r="A3" s="3"/>
      <c r="B3" s="3">
        <v>1</v>
      </c>
      <c r="C3" s="3"/>
    </row>
    <row r="4" spans="1:3" ht="15">
      <c r="A4" s="3"/>
      <c r="B4" s="3">
        <v>2</v>
      </c>
      <c r="C4" s="3"/>
    </row>
    <row r="5" spans="1:3" ht="15">
      <c r="A5" s="3"/>
      <c r="B5" s="3">
        <v>3</v>
      </c>
      <c r="C5" s="3"/>
    </row>
    <row r="6" spans="1:3" ht="15">
      <c r="A6" s="3"/>
      <c r="B6" s="3">
        <v>4</v>
      </c>
      <c r="C6" s="3"/>
    </row>
    <row r="7" spans="1:3" ht="15">
      <c r="A7" s="3"/>
      <c r="B7" s="3">
        <v>5</v>
      </c>
      <c r="C7" s="3"/>
    </row>
    <row r="8" spans="1:3" ht="15">
      <c r="A8" s="3"/>
      <c r="B8" s="3">
        <v>6</v>
      </c>
      <c r="C8" s="3"/>
    </row>
    <row r="9" spans="1:3" ht="15">
      <c r="A9" s="3"/>
      <c r="B9" s="3">
        <v>7</v>
      </c>
      <c r="C9" s="3"/>
    </row>
    <row r="10" spans="1:3" ht="15">
      <c r="A10" s="3"/>
      <c r="B10" s="3">
        <v>8</v>
      </c>
      <c r="C10" s="3"/>
    </row>
    <row r="11" spans="1:3" ht="15">
      <c r="A11" s="3"/>
      <c r="B11" s="3">
        <v>9</v>
      </c>
      <c r="C11" s="3"/>
    </row>
    <row r="12" spans="1:3" ht="15">
      <c r="A12" s="3"/>
      <c r="B12" s="3">
        <v>10</v>
      </c>
      <c r="C12" s="3"/>
    </row>
    <row r="13" spans="1:3" ht="15">
      <c r="A13" s="3"/>
      <c r="B13" s="3">
        <v>11</v>
      </c>
      <c r="C13" s="3"/>
    </row>
    <row r="14" spans="1:3" ht="15">
      <c r="A14" s="3"/>
      <c r="B14" s="3">
        <v>12</v>
      </c>
      <c r="C14" s="3"/>
    </row>
    <row r="15" spans="1:3" ht="15">
      <c r="A15" s="3"/>
      <c r="B15" s="3">
        <v>13</v>
      </c>
      <c r="C15" s="3"/>
    </row>
    <row r="16" spans="1:3" ht="15">
      <c r="A16" s="3"/>
      <c r="B16" s="3">
        <v>14</v>
      </c>
      <c r="C16" s="3"/>
    </row>
    <row r="17" spans="1:3" ht="15">
      <c r="A17" s="3"/>
      <c r="B17" s="3">
        <v>15</v>
      </c>
      <c r="C17" s="3"/>
    </row>
    <row r="18" spans="1:3" ht="15">
      <c r="A18" s="3"/>
      <c r="B18" s="3">
        <v>16</v>
      </c>
      <c r="C18" s="3"/>
    </row>
    <row r="19" spans="1:3" ht="15">
      <c r="A19" s="3"/>
      <c r="B19" s="3">
        <v>17</v>
      </c>
      <c r="C19" s="3"/>
    </row>
    <row r="20" spans="1:3" ht="15">
      <c r="A20" s="3"/>
      <c r="B20" s="3">
        <v>18</v>
      </c>
      <c r="C20" s="3"/>
    </row>
    <row r="21" spans="1:3" ht="15">
      <c r="A21" s="3"/>
      <c r="B21" s="3">
        <v>19</v>
      </c>
      <c r="C21" s="3"/>
    </row>
    <row r="22" spans="1:3" ht="15">
      <c r="A22" s="3"/>
      <c r="B22" s="3">
        <v>20</v>
      </c>
      <c r="C22" s="3"/>
    </row>
    <row r="23" spans="1:3" ht="15">
      <c r="A23" s="3"/>
      <c r="B23" s="3">
        <v>21</v>
      </c>
      <c r="C23" s="3"/>
    </row>
    <row r="24" spans="1:3" ht="15">
      <c r="A24" s="3"/>
      <c r="B24" s="3">
        <v>22</v>
      </c>
      <c r="C24" s="3"/>
    </row>
    <row r="25" spans="1:3" ht="15">
      <c r="A25" s="3"/>
      <c r="B25" s="3">
        <v>23</v>
      </c>
      <c r="C25" s="3"/>
    </row>
    <row r="26" spans="1:3" ht="15">
      <c r="A26" s="3"/>
      <c r="B26" s="3">
        <v>24</v>
      </c>
      <c r="C26" s="3"/>
    </row>
    <row r="27" spans="1:3" ht="15">
      <c r="A27" s="3"/>
      <c r="B27" s="3">
        <v>25</v>
      </c>
      <c r="C27" s="3"/>
    </row>
    <row r="28" spans="1:3" ht="15">
      <c r="A28" s="3"/>
      <c r="B28" s="3">
        <v>26</v>
      </c>
      <c r="C28" s="3"/>
    </row>
    <row r="29" spans="1:3" ht="15">
      <c r="A29" s="3"/>
      <c r="B29" s="3">
        <v>27</v>
      </c>
      <c r="C29" s="3"/>
    </row>
    <row r="30" spans="1:3" ht="15">
      <c r="A30" s="3"/>
      <c r="B30" s="3">
        <v>28</v>
      </c>
      <c r="C30" s="3"/>
    </row>
    <row r="31" spans="1:3" ht="15">
      <c r="A31" s="3"/>
      <c r="B31" s="3">
        <v>29</v>
      </c>
      <c r="C31" s="3"/>
    </row>
    <row r="32" spans="1:3" ht="15">
      <c r="A32" s="3"/>
      <c r="B32" s="3">
        <v>30</v>
      </c>
      <c r="C32" s="3"/>
    </row>
    <row r="33" spans="1:3" ht="15">
      <c r="A33" s="3"/>
      <c r="B33" s="3">
        <v>31</v>
      </c>
      <c r="C33" s="3"/>
    </row>
    <row r="34" spans="1:3" ht="15">
      <c r="A34" s="3"/>
      <c r="B34" s="3">
        <v>32</v>
      </c>
      <c r="C34" s="3"/>
    </row>
    <row r="35" spans="1:3" ht="15">
      <c r="A35" s="3"/>
      <c r="B35" s="3">
        <v>33</v>
      </c>
      <c r="C35" s="3"/>
    </row>
    <row r="36" spans="1:3" ht="30">
      <c r="A36" s="3"/>
      <c r="B36" s="288" t="s">
        <v>6</v>
      </c>
      <c r="C36" s="3"/>
    </row>
    <row r="37" spans="1:3" ht="15">
      <c r="A37" s="3"/>
      <c r="B37" s="3">
        <v>1</v>
      </c>
      <c r="C37" s="3"/>
    </row>
    <row r="38" spans="1:3" ht="15">
      <c r="A38" s="3"/>
      <c r="B38" s="3">
        <v>2</v>
      </c>
      <c r="C38" s="3"/>
    </row>
    <row r="39" spans="1:3" ht="15">
      <c r="A39" s="3"/>
      <c r="B39" s="3">
        <v>3</v>
      </c>
      <c r="C39" s="3"/>
    </row>
    <row r="40" spans="1:3" ht="15">
      <c r="A40" s="3"/>
      <c r="B40" s="3">
        <v>4</v>
      </c>
      <c r="C40" s="3"/>
    </row>
    <row r="41" spans="1:3" ht="15">
      <c r="A41" s="3"/>
      <c r="B41" s="3">
        <v>5</v>
      </c>
      <c r="C41" s="3"/>
    </row>
    <row r="42" spans="1:3" ht="15">
      <c r="A42" s="3"/>
      <c r="B42" s="3">
        <v>6</v>
      </c>
      <c r="C42" s="3"/>
    </row>
    <row r="43" spans="1:3" ht="15">
      <c r="A43" s="3"/>
      <c r="B43" s="3">
        <v>7</v>
      </c>
      <c r="C43" s="3"/>
    </row>
    <row r="44" spans="1:3" ht="15">
      <c r="A44" s="3"/>
      <c r="B44" s="3">
        <v>8</v>
      </c>
      <c r="C44" s="3"/>
    </row>
    <row r="45" spans="1:3" ht="15">
      <c r="A45" s="3"/>
      <c r="B45" s="3">
        <v>9</v>
      </c>
      <c r="C45" s="3"/>
    </row>
    <row r="46" spans="1:3" ht="15">
      <c r="A46" s="3"/>
      <c r="B46" s="3">
        <v>10</v>
      </c>
      <c r="C46" s="3"/>
    </row>
    <row r="47" spans="1:3" ht="15">
      <c r="A47" s="3"/>
      <c r="B47" s="3">
        <v>11</v>
      </c>
      <c r="C47" s="3"/>
    </row>
    <row r="48" spans="1:3" ht="15">
      <c r="A48" s="3"/>
      <c r="B48" s="3">
        <v>12</v>
      </c>
      <c r="C48" s="3"/>
    </row>
    <row r="49" spans="1:3" ht="15">
      <c r="A49" s="3"/>
      <c r="B49" s="3">
        <v>13</v>
      </c>
      <c r="C49" s="3"/>
    </row>
    <row r="50" spans="1:3" ht="15">
      <c r="A50" s="3"/>
      <c r="B50" s="3">
        <v>14</v>
      </c>
      <c r="C50" s="3"/>
    </row>
    <row r="51" spans="1:3" ht="15">
      <c r="A51" s="3"/>
      <c r="B51" s="3">
        <v>15</v>
      </c>
      <c r="C51" s="3"/>
    </row>
    <row r="52" spans="1:3" ht="15">
      <c r="A52" s="3"/>
      <c r="B52" s="3">
        <v>16</v>
      </c>
      <c r="C52" s="3"/>
    </row>
    <row r="53" spans="1:3" ht="15">
      <c r="A53" s="3"/>
      <c r="B53" s="3">
        <v>17</v>
      </c>
      <c r="C53" s="3"/>
    </row>
    <row r="54" spans="1:3" ht="15">
      <c r="A54" s="3"/>
      <c r="B54" s="3">
        <v>18</v>
      </c>
      <c r="C54" s="3"/>
    </row>
    <row r="55" spans="1:3" ht="15">
      <c r="A55" s="3"/>
      <c r="B55" s="3">
        <v>19</v>
      </c>
      <c r="C55" s="3"/>
    </row>
    <row r="56" spans="1:3" ht="15">
      <c r="A56" s="3"/>
      <c r="B56" s="3">
        <v>20</v>
      </c>
      <c r="C56" s="3"/>
    </row>
    <row r="57" spans="1:3" ht="15">
      <c r="A57" s="3"/>
      <c r="B57" s="3">
        <v>21</v>
      </c>
      <c r="C57" s="3"/>
    </row>
    <row r="58" spans="1:3" ht="15">
      <c r="A58" s="3"/>
      <c r="B58" s="3">
        <v>22</v>
      </c>
      <c r="C58" s="3"/>
    </row>
    <row r="59" spans="1:3" ht="15">
      <c r="A59" s="3"/>
      <c r="B59" s="3">
        <v>23</v>
      </c>
      <c r="C59" s="3"/>
    </row>
    <row r="60" spans="1:3" ht="15">
      <c r="A60" s="3"/>
      <c r="B60" s="3">
        <v>24</v>
      </c>
      <c r="C60" s="3"/>
    </row>
    <row r="61" spans="1:3" ht="15">
      <c r="A61" s="3"/>
      <c r="B61" s="3">
        <v>25</v>
      </c>
      <c r="C61" s="3"/>
    </row>
    <row r="62" spans="1:3" ht="15">
      <c r="A62" s="3"/>
      <c r="B62" s="3">
        <v>26</v>
      </c>
      <c r="C62" s="3"/>
    </row>
    <row r="63" spans="1:3" ht="15">
      <c r="A63" s="3"/>
      <c r="B63" s="3">
        <v>27</v>
      </c>
      <c r="C63" s="3"/>
    </row>
    <row r="64" spans="1:3" ht="15">
      <c r="A64" s="3"/>
      <c r="B64" s="3">
        <v>28</v>
      </c>
      <c r="C64" s="3"/>
    </row>
    <row r="65" spans="1:3" ht="15">
      <c r="A65" s="3"/>
      <c r="B65" s="3">
        <v>29</v>
      </c>
      <c r="C65" s="3"/>
    </row>
    <row r="66" spans="1:3" ht="15">
      <c r="A66" s="3"/>
      <c r="B66" s="3">
        <v>30</v>
      </c>
      <c r="C66" s="3"/>
    </row>
    <row r="67" spans="1:3" ht="15">
      <c r="A67" s="3"/>
      <c r="B67" s="3">
        <v>31</v>
      </c>
      <c r="C67" s="3"/>
    </row>
    <row r="68" spans="1:3" ht="15">
      <c r="A68" s="3"/>
      <c r="B68" s="3">
        <v>32</v>
      </c>
      <c r="C68" s="3"/>
    </row>
    <row r="69" spans="1:3" ht="15">
      <c r="A69" s="3"/>
      <c r="B69" s="3">
        <v>33</v>
      </c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30">
      <c r="A81" s="3"/>
      <c r="B81" s="288" t="s">
        <v>6</v>
      </c>
      <c r="C81" s="3"/>
    </row>
    <row r="82" spans="1:3" ht="15">
      <c r="A82" s="3"/>
      <c r="B82" s="3">
        <v>1</v>
      </c>
      <c r="C82" s="3"/>
    </row>
    <row r="83" spans="1:3" ht="15">
      <c r="A83" s="3"/>
      <c r="B83" s="3">
        <v>2</v>
      </c>
      <c r="C83" s="3"/>
    </row>
    <row r="84" spans="1:3" ht="15">
      <c r="A84" s="3"/>
      <c r="B84" s="3">
        <v>3</v>
      </c>
      <c r="C84" s="3"/>
    </row>
    <row r="85" spans="1:3" ht="15">
      <c r="A85" s="3"/>
      <c r="B85" s="3">
        <v>4</v>
      </c>
      <c r="C85" s="3"/>
    </row>
    <row r="86" spans="1:3" ht="15">
      <c r="A86" s="3"/>
      <c r="B86" s="3">
        <v>5</v>
      </c>
      <c r="C86" s="3"/>
    </row>
    <row r="87" spans="1:3" ht="15">
      <c r="A87" s="3"/>
      <c r="B87" s="3">
        <v>6</v>
      </c>
      <c r="C87" s="3"/>
    </row>
    <row r="88" spans="1:3" ht="15">
      <c r="A88" s="3"/>
      <c r="B88" s="3">
        <v>7</v>
      </c>
      <c r="C88" s="3"/>
    </row>
    <row r="89" spans="1:3" ht="15">
      <c r="A89" s="3"/>
      <c r="B89" s="3">
        <v>8</v>
      </c>
      <c r="C89" s="3"/>
    </row>
    <row r="90" spans="1:3" ht="15">
      <c r="A90" s="3"/>
      <c r="B90" s="3">
        <v>9</v>
      </c>
      <c r="C90" s="3"/>
    </row>
    <row r="91" spans="1:3" ht="15">
      <c r="A91" s="3"/>
      <c r="B91" s="3">
        <v>10</v>
      </c>
      <c r="C91" s="3"/>
    </row>
    <row r="92" spans="1:3" ht="15">
      <c r="A92" s="3"/>
      <c r="B92" s="3">
        <v>11</v>
      </c>
      <c r="C92" s="3"/>
    </row>
    <row r="93" spans="1:3" ht="15">
      <c r="A93" s="3"/>
      <c r="B93" s="3">
        <v>12</v>
      </c>
      <c r="C93" s="3"/>
    </row>
    <row r="94" spans="1:3" ht="15">
      <c r="A94" s="3"/>
      <c r="B94" s="3">
        <v>13</v>
      </c>
      <c r="C94" s="3"/>
    </row>
    <row r="95" spans="1:3" ht="15">
      <c r="A95" s="3"/>
      <c r="B95" s="3">
        <v>14</v>
      </c>
      <c r="C95" s="3"/>
    </row>
    <row r="96" spans="1:3" ht="15">
      <c r="A96" s="3"/>
      <c r="B96" s="3">
        <v>15</v>
      </c>
      <c r="C96" s="3"/>
    </row>
    <row r="97" spans="1:3" ht="15">
      <c r="A97" s="3"/>
      <c r="B97" s="3">
        <v>16</v>
      </c>
      <c r="C97" s="3"/>
    </row>
    <row r="98" spans="1:3" ht="15">
      <c r="A98" s="3"/>
      <c r="B98" s="3">
        <v>17</v>
      </c>
      <c r="C98" s="3"/>
    </row>
    <row r="99" spans="1:3" ht="15">
      <c r="A99" s="3"/>
      <c r="B99" s="3">
        <v>18</v>
      </c>
      <c r="C99" s="3"/>
    </row>
    <row r="100" spans="1:3" ht="15">
      <c r="A100" s="3"/>
      <c r="B100" s="3">
        <v>19</v>
      </c>
      <c r="C100" s="3"/>
    </row>
    <row r="101" spans="1:3" ht="15">
      <c r="A101" s="3"/>
      <c r="B101" s="3">
        <v>20</v>
      </c>
      <c r="C101" s="3"/>
    </row>
    <row r="102" spans="1:3" ht="15">
      <c r="A102" s="3"/>
      <c r="B102" s="3">
        <v>21</v>
      </c>
      <c r="C102" s="3"/>
    </row>
    <row r="103" spans="1:3" ht="15">
      <c r="A103" s="3"/>
      <c r="B103" s="3">
        <v>22</v>
      </c>
      <c r="C103" s="3"/>
    </row>
    <row r="104" spans="1:3" ht="15">
      <c r="A104" s="3"/>
      <c r="B104" s="3">
        <v>23</v>
      </c>
      <c r="C104" s="3"/>
    </row>
    <row r="105" spans="1:3" ht="15">
      <c r="A105" s="3"/>
      <c r="B105" s="3">
        <v>24</v>
      </c>
      <c r="C105" s="3"/>
    </row>
    <row r="106" spans="1:3" ht="15">
      <c r="A106" s="3"/>
      <c r="B106" s="3">
        <v>25</v>
      </c>
      <c r="C106" s="3"/>
    </row>
    <row r="107" spans="1:3" ht="15">
      <c r="A107" s="3"/>
      <c r="B107" s="3">
        <v>26</v>
      </c>
      <c r="C107" s="3"/>
    </row>
    <row r="108" spans="1:3" ht="15">
      <c r="A108" s="3"/>
      <c r="B108" s="3">
        <v>27</v>
      </c>
      <c r="C108" s="3"/>
    </row>
    <row r="109" spans="1:3" ht="15">
      <c r="A109" s="3"/>
      <c r="B109" s="3">
        <v>28</v>
      </c>
      <c r="C109" s="3"/>
    </row>
    <row r="110" spans="1:3" ht="15">
      <c r="A110" s="3"/>
      <c r="B110" s="3">
        <v>29</v>
      </c>
      <c r="C110" s="3"/>
    </row>
    <row r="111" spans="1:3" ht="15">
      <c r="A111" s="3"/>
      <c r="B111" s="3">
        <v>30</v>
      </c>
      <c r="C111" s="3"/>
    </row>
    <row r="112" spans="1:3" ht="15">
      <c r="A112" s="3"/>
      <c r="B112" s="3">
        <v>31</v>
      </c>
      <c r="C112" s="3"/>
    </row>
    <row r="113" spans="1:3" ht="15">
      <c r="A113" s="3"/>
      <c r="B113" s="3">
        <v>32</v>
      </c>
      <c r="C113" s="3"/>
    </row>
    <row r="114" spans="1:3" ht="15">
      <c r="A114" s="3"/>
      <c r="B114" s="3">
        <v>33</v>
      </c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30">
      <c r="A119" s="3"/>
      <c r="B119" s="288" t="s">
        <v>6</v>
      </c>
      <c r="C119" s="3"/>
    </row>
    <row r="120" spans="1:3" ht="15">
      <c r="A120" s="3"/>
      <c r="B120" s="3">
        <v>1</v>
      </c>
      <c r="C120" s="3"/>
    </row>
    <row r="121" spans="1:3" ht="15">
      <c r="A121" s="3"/>
      <c r="B121" s="3">
        <v>2</v>
      </c>
      <c r="C121" s="3"/>
    </row>
    <row r="122" spans="1:3" ht="15">
      <c r="A122" s="3"/>
      <c r="B122" s="3">
        <v>3</v>
      </c>
      <c r="C122" s="3"/>
    </row>
    <row r="123" spans="1:3" ht="15">
      <c r="A123" s="3"/>
      <c r="B123" s="3">
        <v>4</v>
      </c>
      <c r="C123" s="3"/>
    </row>
    <row r="124" spans="1:3" ht="15">
      <c r="A124" s="3"/>
      <c r="B124" s="3">
        <v>5</v>
      </c>
      <c r="C124" s="3"/>
    </row>
    <row r="125" spans="1:3" ht="15">
      <c r="A125" s="3"/>
      <c r="B125" s="3">
        <v>6</v>
      </c>
      <c r="C125" s="3"/>
    </row>
    <row r="126" spans="1:3" ht="15">
      <c r="A126" s="3"/>
      <c r="B126" s="3">
        <v>7</v>
      </c>
      <c r="C126" s="3"/>
    </row>
    <row r="127" spans="1:3" ht="15">
      <c r="A127" s="3"/>
      <c r="B127" s="3">
        <v>8</v>
      </c>
      <c r="C127" s="3"/>
    </row>
    <row r="128" spans="1:3" ht="15">
      <c r="A128" s="3"/>
      <c r="B128" s="3">
        <v>9</v>
      </c>
      <c r="C128" s="3"/>
    </row>
    <row r="129" spans="1:3" ht="15">
      <c r="A129" s="3"/>
      <c r="B129" s="3">
        <v>10</v>
      </c>
      <c r="C129" s="3"/>
    </row>
    <row r="130" spans="1:3" ht="15">
      <c r="A130" s="3"/>
      <c r="B130" s="3">
        <v>11</v>
      </c>
      <c r="C130" s="3"/>
    </row>
    <row r="131" spans="1:3" ht="15">
      <c r="A131" s="3"/>
      <c r="B131" s="3">
        <v>12</v>
      </c>
      <c r="C131" s="3"/>
    </row>
    <row r="132" spans="1:3" ht="15">
      <c r="A132" s="3"/>
      <c r="B132" s="3">
        <v>13</v>
      </c>
      <c r="C132" s="3"/>
    </row>
    <row r="133" spans="1:3" ht="15">
      <c r="A133" s="3"/>
      <c r="B133" s="3">
        <v>14</v>
      </c>
      <c r="C133" s="3"/>
    </row>
    <row r="134" spans="1:3" ht="15">
      <c r="A134" s="3"/>
      <c r="B134" s="3">
        <v>15</v>
      </c>
      <c r="C134" s="3"/>
    </row>
    <row r="135" spans="1:3" ht="15">
      <c r="A135" s="3"/>
      <c r="B135" s="3">
        <v>16</v>
      </c>
      <c r="C135" s="3"/>
    </row>
    <row r="136" spans="1:3" ht="15">
      <c r="A136" s="3"/>
      <c r="B136" s="3">
        <v>17</v>
      </c>
      <c r="C136" s="3"/>
    </row>
    <row r="137" spans="1:3" ht="15">
      <c r="A137" s="3"/>
      <c r="B137" s="3">
        <v>18</v>
      </c>
      <c r="C137" s="3"/>
    </row>
    <row r="138" spans="1:3" ht="15">
      <c r="A138" s="3"/>
      <c r="B138" s="3">
        <v>19</v>
      </c>
      <c r="C138" s="3"/>
    </row>
    <row r="139" spans="1:3" ht="15">
      <c r="A139" s="3"/>
      <c r="B139" s="3">
        <v>20</v>
      </c>
      <c r="C139" s="3"/>
    </row>
    <row r="140" spans="1:3" ht="15">
      <c r="A140" s="3"/>
      <c r="B140" s="3">
        <v>21</v>
      </c>
      <c r="C140" s="3"/>
    </row>
    <row r="141" spans="1:3" ht="15">
      <c r="A141" s="3"/>
      <c r="B141" s="3">
        <v>22</v>
      </c>
      <c r="C141" s="3"/>
    </row>
    <row r="142" spans="1:3" ht="15">
      <c r="A142" s="3"/>
      <c r="B142" s="3">
        <v>23</v>
      </c>
      <c r="C142" s="3"/>
    </row>
    <row r="143" spans="1:3" ht="15">
      <c r="A143" s="3"/>
      <c r="B143" s="3">
        <v>24</v>
      </c>
      <c r="C143" s="3"/>
    </row>
    <row r="144" spans="1:3" ht="15">
      <c r="A144" s="3"/>
      <c r="B144" s="3">
        <v>25</v>
      </c>
      <c r="C144" s="3"/>
    </row>
    <row r="145" spans="1:3" ht="15">
      <c r="A145" s="3"/>
      <c r="B145" s="3">
        <v>26</v>
      </c>
      <c r="C145" s="3"/>
    </row>
    <row r="146" spans="1:3" ht="15">
      <c r="A146" s="3"/>
      <c r="B146" s="3">
        <v>27</v>
      </c>
      <c r="C146" s="3"/>
    </row>
    <row r="147" spans="1:3" ht="15">
      <c r="A147" s="3"/>
      <c r="B147" s="3">
        <v>28</v>
      </c>
      <c r="C147" s="3"/>
    </row>
    <row r="148" spans="1:3" ht="15">
      <c r="A148" s="3"/>
      <c r="B148" s="3">
        <v>29</v>
      </c>
      <c r="C148" s="3"/>
    </row>
    <row r="149" spans="1:3" ht="15">
      <c r="A149" s="3"/>
      <c r="B149" s="3">
        <v>30</v>
      </c>
      <c r="C149" s="3"/>
    </row>
    <row r="150" spans="1:3" ht="15">
      <c r="A150" s="3"/>
      <c r="B150" s="3">
        <v>31</v>
      </c>
      <c r="C150" s="3"/>
    </row>
    <row r="151" spans="1:3" ht="15">
      <c r="A151" s="3"/>
      <c r="B151" s="3">
        <v>32</v>
      </c>
      <c r="C151" s="3"/>
    </row>
    <row r="152" spans="1:3" ht="15">
      <c r="A152" s="3"/>
      <c r="B152" s="3">
        <v>33</v>
      </c>
      <c r="C15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2018-09-06T06:28:29Z</cp:lastPrinted>
  <dcterms:created xsi:type="dcterms:W3CDTF">2017-09-11T07:13:28Z</dcterms:created>
  <dcterms:modified xsi:type="dcterms:W3CDTF">2018-09-10T07:30:00Z</dcterms:modified>
  <cp:category/>
  <cp:version/>
  <cp:contentType/>
  <cp:contentStatus/>
</cp:coreProperties>
</file>